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'!$A$1:$AK$45</definedName>
    <definedName name="_xlnm.Print_Area" localSheetId="0">'Форма мониторинга МО '!$A$1:$AO$45</definedName>
  </definedNames>
  <calcPr fullCalcOnLoad="1"/>
</workbook>
</file>

<file path=xl/sharedStrings.xml><?xml version="1.0" encoding="utf-8"?>
<sst xmlns="http://schemas.openxmlformats.org/spreadsheetml/2006/main" count="344" uniqueCount="114">
  <si>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</si>
  <si>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</si>
  <si>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</si>
  <si>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</si>
  <si>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</si>
  <si>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</si>
  <si>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</si>
  <si>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</si>
  <si>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</si>
  <si>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</si>
  <si>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</si>
  <si>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</si>
  <si>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</si>
  <si>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</si>
  <si>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</si>
  <si>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</si>
  <si>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</si>
  <si>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</si>
  <si>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</si>
  <si>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</si>
  <si>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</si>
  <si>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</si>
  <si>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</si>
  <si>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</si>
  <si>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</si>
  <si>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</si>
  <si>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</si>
  <si>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</si>
  <si>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</si>
  <si>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</si>
  <si>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</si>
  <si>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</si>
  <si>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</si>
  <si>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</si>
  <si>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</si>
  <si>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</si>
  <si>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</si>
  <si>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</si>
  <si>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</si>
  <si>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</si>
  <si>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</si>
  <si>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</si>
  <si>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</si>
  <si>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</si>
  <si>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</si>
  <si>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</si>
  <si>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</si>
  <si>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</si>
  <si>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</si>
  <si>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</si>
  <si>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</si>
  <si>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</si>
  <si>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</si>
  <si>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</si>
  <si>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</si>
  <si>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</si>
  <si>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</si>
  <si>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</si>
  <si>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</si>
  <si>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</si>
  <si>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</si>
  <si>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</si>
  <si>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</si>
  <si>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</si>
  <si>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</si>
  <si>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</si>
  <si>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</si>
  <si>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</si>
  <si>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</si>
  <si>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</si>
  <si>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</si>
  <si>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</si>
  <si>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</si>
  <si>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</si>
  <si>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</si>
  <si>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</si>
  <si>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</si>
  <si>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</si>
  <si>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</si>
  <si>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</si>
  <si>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</si>
  <si>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</si>
  <si>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</si>
  <si>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</si>
  <si>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</si>
  <si>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</si>
  <si>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</si>
  <si>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</si>
  <si>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</si>
  <si>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</si>
  <si>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</si>
  <si>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</si>
  <si>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</si>
  <si>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</si>
  <si>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</si>
  <si>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</si>
  <si>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</si>
  <si>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</si>
  <si>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</si>
  <si>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</si>
  <si>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</si>
  <si>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</si>
  <si>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Сахарок, ул.Урукова, 2</t>
  </si>
  <si>
    <t>30.00</t>
  </si>
  <si>
    <t>46.00</t>
  </si>
  <si>
    <t>33.00</t>
  </si>
  <si>
    <t>24.00</t>
  </si>
  <si>
    <t xml:space="preserve">нет </t>
  </si>
  <si>
    <t>34.70</t>
  </si>
  <si>
    <t>22.90</t>
  </si>
  <si>
    <t>78.00</t>
  </si>
  <si>
    <t>Санар,Московский проспект, 36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</si>
  <si>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20.07.2018</t>
  </si>
  <si>
    <t>27.90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</si>
</sst>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7" fillId="33" borderId="10" xfId="58" applyNumberFormat="1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7" fillId="33" borderId="13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2" fillId="33" borderId="14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8" fillId="33" borderId="15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7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7" xfId="33" applyFont="1" applyFill="1" applyBorder="1" applyAlignment="1">
      <alignment horizont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1" sqref="AO1:AO16384"/>
    </sheetView>
  </sheetViews>
  <sheetFormatPr defaultColWidth="9.140625" defaultRowHeight="12.75"/>
  <cols>
    <col min="1" max="1" width="6.7109375" style="2" customWidth="1"/>
    <col min="2" max="2" width="45.8515625" style="2" customWidth="1"/>
    <col min="3" max="3" width="9.57421875" style="17" customWidth="1"/>
    <col min="4" max="4" width="9.421875" style="2" customWidth="1"/>
    <col min="5" max="5" width="9.8515625" style="2" customWidth="1"/>
    <col min="6" max="6" width="10.00390625" style="2" customWidth="1"/>
    <col min="7" max="7" width="9.28125" style="2" customWidth="1"/>
    <col min="8" max="8" width="9.8515625" style="2" customWidth="1"/>
    <col min="9" max="10" width="8.28125" style="2" customWidth="1"/>
    <col min="11" max="11" width="9.57421875" style="2" customWidth="1"/>
    <col min="12" max="12" width="8.421875" style="2" customWidth="1"/>
    <col min="13" max="13" width="9.28125" style="2" customWidth="1"/>
    <col min="14" max="14" width="8.28125" style="2" customWidth="1"/>
    <col min="15" max="15" width="9.57421875" style="2" customWidth="1"/>
    <col min="16" max="17" width="8.28125" style="2" customWidth="1"/>
    <col min="18" max="18" width="9.00390625" style="2" customWidth="1"/>
    <col min="19" max="26" width="8.28125" style="2" customWidth="1"/>
    <col min="27" max="27" width="8.7109375" style="2" customWidth="1"/>
    <col min="28" max="30" width="8.28125" style="2" customWidth="1"/>
    <col min="31" max="31" width="9.28125" style="2" customWidth="1"/>
    <col min="32" max="35" width="8.28125" style="2" customWidth="1"/>
    <col min="36" max="36" width="10.00390625" style="2" customWidth="1"/>
    <col min="37" max="37" width="9.00390625" style="1" customWidth="1"/>
    <col min="38" max="38" width="10.140625" style="1" hidden="1" customWidth="1"/>
    <col min="39" max="39" width="33.28125" style="1" hidden="1" customWidth="1"/>
    <col min="40" max="40" width="31.57421875" style="1" hidden="1" customWidth="1"/>
    <col min="41" max="41" width="11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63" t="s">
        <v>81</v>
      </c>
      <c r="M1" s="63"/>
      <c r="N1" s="63"/>
      <c r="O1" s="63"/>
      <c r="P1" s="63"/>
      <c r="Q1" s="63"/>
      <c r="R1" s="63"/>
      <c r="S1" s="63"/>
      <c r="T1" s="63"/>
      <c r="U1" s="63"/>
      <c r="V1" s="63"/>
      <c r="AI1" s="34" t="s">
        <v>0</v>
      </c>
      <c r="AJ1" s="34"/>
      <c r="AK1" s="34"/>
    </row>
    <row r="2" spans="2:40" ht="14.25">
      <c r="B2" s="42" t="s">
        <v>112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3" ht="29.25" customHeight="1">
      <c r="A3" s="50" t="s">
        <v>1</v>
      </c>
      <c r="B3" s="47" t="s">
        <v>101</v>
      </c>
      <c r="C3" s="35" t="s">
        <v>2</v>
      </c>
      <c r="D3" s="36"/>
      <c r="E3" s="36"/>
      <c r="F3" s="36"/>
      <c r="G3" s="36"/>
      <c r="H3" s="36"/>
      <c r="I3" s="37"/>
      <c r="J3" s="35" t="s">
        <v>3</v>
      </c>
      <c r="K3" s="36"/>
      <c r="L3" s="36"/>
      <c r="M3" s="36"/>
      <c r="N3" s="36"/>
      <c r="O3" s="36"/>
      <c r="P3" s="37"/>
      <c r="Q3" s="35" t="s">
        <v>4</v>
      </c>
      <c r="R3" s="36"/>
      <c r="S3" s="36"/>
      <c r="T3" s="36"/>
      <c r="U3" s="36"/>
      <c r="V3" s="36"/>
      <c r="W3" s="37"/>
      <c r="X3" s="35" t="s">
        <v>5</v>
      </c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5" t="s">
        <v>6</v>
      </c>
      <c r="AJ3" s="36"/>
      <c r="AK3" s="37"/>
      <c r="AL3" s="57" t="str">
        <f>Лист1!B20&amp;RIGHT(B2,10)</f>
        <v>Минимальные цены на фиксированный набор товаров в городе Чебоксар на 20.07.2018</v>
      </c>
      <c r="AM3" s="58"/>
      <c r="AN3" s="59"/>
      <c r="AQ3" s="9"/>
    </row>
    <row r="4" spans="1:43" s="2" customFormat="1" ht="41.25" customHeight="1">
      <c r="A4" s="51"/>
      <c r="B4" s="48"/>
      <c r="C4" s="53" t="s">
        <v>7</v>
      </c>
      <c r="D4" s="54"/>
      <c r="E4" s="38" t="s">
        <v>87</v>
      </c>
      <c r="F4" s="39"/>
      <c r="G4" s="38" t="s">
        <v>88</v>
      </c>
      <c r="H4" s="39"/>
      <c r="I4" s="55" t="s">
        <v>8</v>
      </c>
      <c r="J4" s="38" t="s">
        <v>102</v>
      </c>
      <c r="K4" s="39"/>
      <c r="L4" s="38" t="s">
        <v>96</v>
      </c>
      <c r="M4" s="39"/>
      <c r="N4" s="38" t="s">
        <v>111</v>
      </c>
      <c r="O4" s="39"/>
      <c r="P4" s="45" t="s">
        <v>9</v>
      </c>
      <c r="Q4" s="38" t="s">
        <v>84</v>
      </c>
      <c r="R4" s="39"/>
      <c r="S4" s="38" t="s">
        <v>83</v>
      </c>
      <c r="T4" s="39"/>
      <c r="U4" s="38" t="s">
        <v>100</v>
      </c>
      <c r="V4" s="39"/>
      <c r="W4" s="45" t="s">
        <v>9</v>
      </c>
      <c r="X4" s="38" t="s">
        <v>10</v>
      </c>
      <c r="Y4" s="39"/>
      <c r="Z4" s="38" t="s">
        <v>11</v>
      </c>
      <c r="AA4" s="39"/>
      <c r="AB4" s="38" t="s">
        <v>12</v>
      </c>
      <c r="AC4" s="39"/>
      <c r="AD4" s="40" t="s">
        <v>82</v>
      </c>
      <c r="AE4" s="41"/>
      <c r="AF4" s="38" t="s">
        <v>94</v>
      </c>
      <c r="AG4" s="39"/>
      <c r="AH4" s="45" t="s">
        <v>9</v>
      </c>
      <c r="AI4" s="38" t="s">
        <v>56</v>
      </c>
      <c r="AJ4" s="39"/>
      <c r="AK4" s="43" t="s">
        <v>9</v>
      </c>
      <c r="AL4" s="60"/>
      <c r="AM4" s="61"/>
      <c r="AN4" s="62"/>
      <c r="AQ4" s="10"/>
    </row>
    <row r="5" spans="1:41" ht="35.25" customHeight="1">
      <c r="A5" s="52"/>
      <c r="B5" s="49"/>
      <c r="C5" s="22" t="s">
        <v>14</v>
      </c>
      <c r="D5" s="23" t="s">
        <v>13</v>
      </c>
      <c r="E5" s="24" t="s">
        <v>14</v>
      </c>
      <c r="F5" s="24" t="s">
        <v>13</v>
      </c>
      <c r="G5" s="24" t="s">
        <v>14</v>
      </c>
      <c r="H5" s="24" t="s">
        <v>13</v>
      </c>
      <c r="I5" s="56"/>
      <c r="J5" s="32" t="s">
        <v>14</v>
      </c>
      <c r="K5" s="32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46"/>
      <c r="Q5" s="23" t="s">
        <v>14</v>
      </c>
      <c r="R5" s="23" t="s">
        <v>13</v>
      </c>
      <c r="S5" s="23" t="s">
        <v>14</v>
      </c>
      <c r="T5" s="23" t="s">
        <v>13</v>
      </c>
      <c r="U5" s="23" t="s">
        <v>14</v>
      </c>
      <c r="V5" s="23" t="s">
        <v>13</v>
      </c>
      <c r="W5" s="46"/>
      <c r="X5" s="23" t="s">
        <v>14</v>
      </c>
      <c r="Y5" s="23" t="s">
        <v>13</v>
      </c>
      <c r="Z5" s="26" t="s">
        <v>14</v>
      </c>
      <c r="AA5" s="23" t="s">
        <v>13</v>
      </c>
      <c r="AB5" s="23" t="s">
        <v>14</v>
      </c>
      <c r="AC5" s="23" t="s">
        <v>13</v>
      </c>
      <c r="AD5" s="31" t="s">
        <v>14</v>
      </c>
      <c r="AE5" s="31" t="s">
        <v>13</v>
      </c>
      <c r="AF5" s="23" t="s">
        <v>14</v>
      </c>
      <c r="AG5" s="23" t="s">
        <v>13</v>
      </c>
      <c r="AH5" s="46"/>
      <c r="AI5" s="23" t="s">
        <v>14</v>
      </c>
      <c r="AJ5" s="23" t="s">
        <v>13</v>
      </c>
      <c r="AK5" s="44"/>
      <c r="AL5" s="3" t="s">
        <v>14</v>
      </c>
      <c r="AM5" s="3" t="s">
        <v>54</v>
      </c>
      <c r="AN5" s="7" t="s">
        <v>55</v>
      </c>
      <c r="AO5" s="14"/>
    </row>
    <row r="6" spans="1:41" s="12" customFormat="1" ht="15" customHeight="1">
      <c r="A6" s="18">
        <v>1</v>
      </c>
      <c r="B6" s="19" t="s">
        <v>15</v>
      </c>
      <c r="C6" s="29">
        <v>15.94</v>
      </c>
      <c r="D6" s="29">
        <v>59.89</v>
      </c>
      <c r="E6" s="29">
        <v>29.9</v>
      </c>
      <c r="F6" s="29">
        <v>74.9</v>
      </c>
      <c r="G6" s="29">
        <v>17.54</v>
      </c>
      <c r="H6" s="29">
        <v>39.5</v>
      </c>
      <c r="I6" s="33">
        <f>100/3*(3-_xlfn.COUNTIFS(G6,"нет",H6,"нет")-_xlfn.COUNTIFS(E6,"нет",F6,"нет")-_xlfn.COUNTIFS(C6,"нет",D6,"нет"))</f>
        <v>100</v>
      </c>
      <c r="J6" s="29">
        <v>25.9</v>
      </c>
      <c r="K6" s="29">
        <v>37.1</v>
      </c>
      <c r="L6" s="29">
        <v>17.4</v>
      </c>
      <c r="M6" s="29">
        <v>40</v>
      </c>
      <c r="N6" s="29">
        <v>19</v>
      </c>
      <c r="O6" s="29">
        <v>39</v>
      </c>
      <c r="P6" s="28">
        <f>100/3*(3-_xlfn.COUNTIFS(N6,"нет",O6,"нет")-_xlfn.COUNTIFS(L6,"нет",M6,"нет")-_xlfn.COUNTIFS(J6,"нет",K6,"нет"))</f>
        <v>100</v>
      </c>
      <c r="Q6" s="29">
        <v>26.5</v>
      </c>
      <c r="R6" s="29">
        <v>36.5</v>
      </c>
      <c r="S6" s="29">
        <v>20</v>
      </c>
      <c r="T6" s="29">
        <v>22</v>
      </c>
      <c r="U6" s="29">
        <v>25.5</v>
      </c>
      <c r="V6" s="29">
        <v>52</v>
      </c>
      <c r="W6" s="28">
        <f aca="true" t="shared" si="0" ref="W6:W45">100/3*(3-_xlfn.COUNTIFS(U6,"нет",V6,"нет")-_xlfn.COUNTIFS(S6,"нет",T6,"нет")-_xlfn.COUNTIFS(Q6,"нет",R6,"нет"))</f>
        <v>100</v>
      </c>
      <c r="X6" s="29">
        <v>25</v>
      </c>
      <c r="Y6" s="29">
        <v>45</v>
      </c>
      <c r="Z6" s="29">
        <v>20</v>
      </c>
      <c r="AA6" s="29">
        <v>27</v>
      </c>
      <c r="AB6" s="29">
        <v>22.1</v>
      </c>
      <c r="AC6" s="29">
        <v>54.3</v>
      </c>
      <c r="AD6" s="29">
        <v>26</v>
      </c>
      <c r="AE6" s="29">
        <v>31</v>
      </c>
      <c r="AF6" s="29" t="s">
        <v>16</v>
      </c>
      <c r="AG6" s="29" t="s">
        <v>16</v>
      </c>
      <c r="AH6" s="28">
        <f aca="true" t="shared" si="1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29">
        <v>19.7</v>
      </c>
      <c r="AJ6" s="29">
        <v>65.8</v>
      </c>
      <c r="AK6" s="28">
        <f aca="true" t="shared" si="2" ref="AK6:AK45">100-100*_xlfn.COUNTIFS(AI6,"нет",AJ6,"нет")</f>
        <v>100</v>
      </c>
      <c r="AL6" s="30">
        <f aca="true" t="shared" si="3" ref="AL6:AL45">MIN(AI6:AJ6,X6:AG6,Q6:V6,J6:O6,C6:H6)</f>
        <v>15.94</v>
      </c>
      <c r="AM6" s="11" t="str">
        <f aca="true" t="shared" si="4" ref="AM6:AM45">MID(INDEX($C$4:$AK$5,1,MATCH(MIN(C6:H6,J6:O6,Q6:V6,X6:AG6,AI6:AJ6),C6:AJ6,0)),1,SEARCH(",",INDEX($C$4:$AK$5,1,MATCH(MIN(C6:H6,J6:O6,Q6:V6,X6:AG6,AI6:AJ6),C6:AJ6,0)),1)-1)</f>
        <v>ТК "Лента"</v>
      </c>
      <c r="AN6" s="11" t="str">
        <f aca="true" t="shared" si="5" ref="AN6:AN45">MID(INDEX($C$4:$AK$5,1,MATCH(MIN(C6:H6,J6:O6,Q6:V6,X6:AG6,AI6:AJ6),C6:AJ6,0)),SEARCH(",",INDEX($C$4:$AK$5,1,MATCH(MIN(C6:H6,J6:O6,Q6:V6,X6:AG6,AI6:AJ6),C6:AJ6,0)),1)+1,30)</f>
        <v> пр. Тракторостроителей,76</v>
      </c>
      <c r="AO6" s="15">
        <f>AVERAGE(AI6,AF6,AD6,AB6,Z6,X6,U6,S6,Q6,N6,L6,J6,G6,E6,C6)</f>
        <v>22.177142857142858</v>
      </c>
    </row>
    <row r="7" spans="1:41" s="12" customFormat="1" ht="15">
      <c r="A7" s="18">
        <v>2</v>
      </c>
      <c r="B7" s="19" t="s">
        <v>17</v>
      </c>
      <c r="C7" s="29">
        <v>43.48</v>
      </c>
      <c r="D7" s="29">
        <v>119.76</v>
      </c>
      <c r="E7" s="29">
        <v>77.66666666666667</v>
      </c>
      <c r="F7" s="29">
        <v>99.44444444444444</v>
      </c>
      <c r="G7" s="29">
        <v>31.5</v>
      </c>
      <c r="H7" s="29">
        <v>54</v>
      </c>
      <c r="I7" s="33">
        <f aca="true" t="shared" si="6" ref="I7:I45">100/3*(3-_xlfn.COUNTIFS(G7,"нет",H7,"нет")-_xlfn.COUNTIFS(E7,"нет",F7,"нет")-_xlfn.COUNTIFS(C7,"нет",D7,"нет"))</f>
        <v>100</v>
      </c>
      <c r="J7" s="29">
        <v>41.6</v>
      </c>
      <c r="K7" s="29">
        <v>103.66666666666666</v>
      </c>
      <c r="L7" s="29">
        <v>50</v>
      </c>
      <c r="M7" s="29">
        <v>86</v>
      </c>
      <c r="N7" s="29">
        <v>51</v>
      </c>
      <c r="O7" s="29">
        <v>57</v>
      </c>
      <c r="P7" s="28">
        <f aca="true" t="shared" si="7" ref="P7:P45">100/3*(3-_xlfn.COUNTIFS(N7,"нет",O7,"нет")-_xlfn.COUNTIFS(L7,"нет",M7,"нет")-_xlfn.COUNTIFS(J7,"нет",K7,"нет"))</f>
        <v>100</v>
      </c>
      <c r="Q7" s="29">
        <v>48</v>
      </c>
      <c r="R7" s="29">
        <v>108.88888888888889</v>
      </c>
      <c r="S7" s="29">
        <v>55</v>
      </c>
      <c r="T7" s="29">
        <v>83</v>
      </c>
      <c r="U7" s="29">
        <v>48</v>
      </c>
      <c r="V7" s="29">
        <v>55</v>
      </c>
      <c r="W7" s="28">
        <f t="shared" si="0"/>
        <v>100</v>
      </c>
      <c r="X7" s="29">
        <v>74.28</v>
      </c>
      <c r="Y7" s="29">
        <v>93.75</v>
      </c>
      <c r="Z7" s="29">
        <v>50</v>
      </c>
      <c r="AA7" s="29">
        <v>58</v>
      </c>
      <c r="AB7" s="29">
        <v>42.3</v>
      </c>
      <c r="AC7" s="29">
        <v>48</v>
      </c>
      <c r="AD7" s="29">
        <v>73.75</v>
      </c>
      <c r="AE7" s="29">
        <v>75</v>
      </c>
      <c r="AF7" s="29" t="s">
        <v>16</v>
      </c>
      <c r="AG7" s="29" t="s">
        <v>16</v>
      </c>
      <c r="AH7" s="28">
        <f t="shared" si="1"/>
        <v>80</v>
      </c>
      <c r="AI7" s="29">
        <v>40</v>
      </c>
      <c r="AJ7" s="29">
        <v>48.9</v>
      </c>
      <c r="AK7" s="28">
        <f t="shared" si="2"/>
        <v>100</v>
      </c>
      <c r="AL7" s="30">
        <f t="shared" si="3"/>
        <v>31.5</v>
      </c>
      <c r="AM7" s="11" t="str">
        <f t="shared" si="4"/>
        <v>Пятерочка</v>
      </c>
      <c r="AN7" s="11" t="str">
        <f t="shared" si="5"/>
        <v> ул. 139 Стрелковой дивизии, 2</v>
      </c>
      <c r="AO7" s="15">
        <f aca="true" t="shared" si="8" ref="AO7:AO45">AVERAGE(AI7,AF7,AD7,AB7,Z7,X7,U7,S7,Q7,N7,L7,J7,G7,E7,C7)</f>
        <v>51.89833333333333</v>
      </c>
    </row>
    <row r="8" spans="1:41" s="12" customFormat="1" ht="15">
      <c r="A8" s="18">
        <v>3</v>
      </c>
      <c r="B8" s="19" t="s">
        <v>18</v>
      </c>
      <c r="C8" s="29">
        <v>37.48</v>
      </c>
      <c r="D8" s="29">
        <v>113.98</v>
      </c>
      <c r="E8" s="29">
        <v>31.124999999999996</v>
      </c>
      <c r="F8" s="29">
        <v>23.624999999999996</v>
      </c>
      <c r="G8" s="29">
        <v>33.87</v>
      </c>
      <c r="H8" s="29">
        <v>58</v>
      </c>
      <c r="I8" s="33">
        <f t="shared" si="6"/>
        <v>100</v>
      </c>
      <c r="J8" s="29">
        <v>26.5</v>
      </c>
      <c r="K8" s="29">
        <v>67.8</v>
      </c>
      <c r="L8" s="29">
        <v>19.7</v>
      </c>
      <c r="M8" s="29">
        <v>71.88</v>
      </c>
      <c r="N8" s="29">
        <v>30</v>
      </c>
      <c r="O8" s="29">
        <v>50</v>
      </c>
      <c r="P8" s="28">
        <f t="shared" si="7"/>
        <v>100</v>
      </c>
      <c r="Q8" s="29">
        <v>29</v>
      </c>
      <c r="R8" s="29">
        <v>29</v>
      </c>
      <c r="S8" s="29">
        <v>27</v>
      </c>
      <c r="T8" s="29">
        <v>55</v>
      </c>
      <c r="U8" s="29">
        <v>30</v>
      </c>
      <c r="V8" s="29">
        <v>98</v>
      </c>
      <c r="W8" s="28">
        <f t="shared" si="0"/>
        <v>100</v>
      </c>
      <c r="X8" s="29">
        <v>40</v>
      </c>
      <c r="Y8" s="29">
        <v>97.77</v>
      </c>
      <c r="Z8" s="29">
        <v>30</v>
      </c>
      <c r="AA8" s="29">
        <v>30</v>
      </c>
      <c r="AB8" s="29">
        <v>26.9</v>
      </c>
      <c r="AC8" s="29">
        <v>26.9</v>
      </c>
      <c r="AD8" s="29">
        <v>43.75</v>
      </c>
      <c r="AE8" s="29">
        <v>61.25</v>
      </c>
      <c r="AF8" s="29" t="s">
        <v>16</v>
      </c>
      <c r="AG8" s="29" t="s">
        <v>16</v>
      </c>
      <c r="AH8" s="28">
        <f t="shared" si="1"/>
        <v>80</v>
      </c>
      <c r="AI8" s="29">
        <v>27</v>
      </c>
      <c r="AJ8" s="29">
        <v>31</v>
      </c>
      <c r="AK8" s="28">
        <f t="shared" si="2"/>
        <v>100</v>
      </c>
      <c r="AL8" s="30">
        <f t="shared" si="3"/>
        <v>19.7</v>
      </c>
      <c r="AM8" s="11" t="str">
        <f t="shared" si="4"/>
        <v>Смак</v>
      </c>
      <c r="AN8" s="11" t="str">
        <f t="shared" si="5"/>
        <v> пр. 9-ой Пятилетки, 5</v>
      </c>
      <c r="AO8" s="15">
        <f t="shared" si="8"/>
        <v>30.880357142857143</v>
      </c>
    </row>
    <row r="9" spans="1:41" s="12" customFormat="1" ht="15">
      <c r="A9" s="18">
        <v>4</v>
      </c>
      <c r="B9" s="19" t="s">
        <v>19</v>
      </c>
      <c r="C9" s="29">
        <v>34.12</v>
      </c>
      <c r="D9" s="29">
        <v>114.99</v>
      </c>
      <c r="E9" s="29">
        <v>93.1111111111111</v>
      </c>
      <c r="F9" s="29">
        <v>99.77777777777777</v>
      </c>
      <c r="G9" s="29">
        <v>34</v>
      </c>
      <c r="H9" s="29">
        <v>162</v>
      </c>
      <c r="I9" s="33">
        <f t="shared" si="6"/>
        <v>100</v>
      </c>
      <c r="J9" s="29">
        <v>37.5</v>
      </c>
      <c r="K9" s="29">
        <v>50.1</v>
      </c>
      <c r="L9" s="29" t="s">
        <v>109</v>
      </c>
      <c r="M9" s="29">
        <v>80</v>
      </c>
      <c r="N9" s="29">
        <v>40</v>
      </c>
      <c r="O9" s="29">
        <v>100</v>
      </c>
      <c r="P9" s="28">
        <f t="shared" si="7"/>
        <v>100</v>
      </c>
      <c r="Q9" s="29">
        <v>33</v>
      </c>
      <c r="R9" s="29">
        <v>139</v>
      </c>
      <c r="S9" s="29">
        <v>24</v>
      </c>
      <c r="T9" s="29">
        <v>35</v>
      </c>
      <c r="U9" s="29">
        <v>33</v>
      </c>
      <c r="V9" s="29">
        <v>76.25</v>
      </c>
      <c r="W9" s="28">
        <f t="shared" si="0"/>
        <v>100</v>
      </c>
      <c r="X9" s="29">
        <v>75</v>
      </c>
      <c r="Y9" s="29">
        <v>102.22</v>
      </c>
      <c r="Z9" s="29" t="s">
        <v>103</v>
      </c>
      <c r="AA9" s="29" t="s">
        <v>104</v>
      </c>
      <c r="AB9" s="29">
        <v>23.9</v>
      </c>
      <c r="AC9" s="29">
        <v>24.2</v>
      </c>
      <c r="AD9" s="29">
        <v>32</v>
      </c>
      <c r="AE9" s="29">
        <v>32</v>
      </c>
      <c r="AF9" s="29" t="s">
        <v>16</v>
      </c>
      <c r="AG9" s="29" t="s">
        <v>16</v>
      </c>
      <c r="AH9" s="28">
        <f t="shared" si="1"/>
        <v>80</v>
      </c>
      <c r="AI9" s="29">
        <v>20.9</v>
      </c>
      <c r="AJ9" s="29">
        <v>100.5</v>
      </c>
      <c r="AK9" s="28">
        <f t="shared" si="2"/>
        <v>100</v>
      </c>
      <c r="AL9" s="30">
        <f t="shared" si="3"/>
        <v>20.9</v>
      </c>
      <c r="AM9" s="11" t="str">
        <f t="shared" si="4"/>
        <v>ЗАО "ТК "Центральный"</v>
      </c>
      <c r="AN9" s="11" t="str">
        <f t="shared" si="5"/>
        <v> ул. Гагарина д.1</v>
      </c>
      <c r="AO9" s="15">
        <f t="shared" si="8"/>
        <v>40.044259259259256</v>
      </c>
    </row>
    <row r="10" spans="1:41" s="12" customFormat="1" ht="15">
      <c r="A10" s="18">
        <v>5</v>
      </c>
      <c r="B10" s="19" t="s">
        <v>20</v>
      </c>
      <c r="C10" s="29">
        <v>60.9</v>
      </c>
      <c r="D10" s="29">
        <v>113.79</v>
      </c>
      <c r="E10" s="29">
        <v>58.77777777777777</v>
      </c>
      <c r="F10" s="29">
        <v>113.9</v>
      </c>
      <c r="G10" s="29">
        <v>47</v>
      </c>
      <c r="H10" s="29">
        <v>103</v>
      </c>
      <c r="I10" s="33">
        <f t="shared" si="6"/>
        <v>100</v>
      </c>
      <c r="J10" s="29">
        <v>94.4</v>
      </c>
      <c r="K10" s="29">
        <v>95.3</v>
      </c>
      <c r="L10" s="29">
        <v>60</v>
      </c>
      <c r="M10" s="29">
        <v>98.5</v>
      </c>
      <c r="N10" s="29">
        <v>78</v>
      </c>
      <c r="O10" s="29">
        <v>81</v>
      </c>
      <c r="P10" s="28">
        <f t="shared" si="7"/>
        <v>100</v>
      </c>
      <c r="Q10" s="29">
        <v>59</v>
      </c>
      <c r="R10" s="29">
        <v>102.5</v>
      </c>
      <c r="S10" s="29">
        <v>55</v>
      </c>
      <c r="T10" s="29">
        <v>98</v>
      </c>
      <c r="U10" s="29">
        <v>65</v>
      </c>
      <c r="V10" s="29">
        <v>98</v>
      </c>
      <c r="W10" s="28">
        <f t="shared" si="0"/>
        <v>100</v>
      </c>
      <c r="X10" s="29">
        <v>62.77</v>
      </c>
      <c r="Y10" s="29">
        <v>94</v>
      </c>
      <c r="Z10" s="29">
        <v>86</v>
      </c>
      <c r="AA10" s="29">
        <v>97</v>
      </c>
      <c r="AB10" s="29">
        <v>68</v>
      </c>
      <c r="AC10" s="29">
        <v>99.8</v>
      </c>
      <c r="AD10" s="29">
        <v>81.25</v>
      </c>
      <c r="AE10" s="29">
        <v>136.25</v>
      </c>
      <c r="AF10" s="29" t="s">
        <v>16</v>
      </c>
      <c r="AG10" s="29" t="s">
        <v>16</v>
      </c>
      <c r="AH10" s="28">
        <f t="shared" si="1"/>
        <v>80</v>
      </c>
      <c r="AI10" s="29">
        <v>53.9</v>
      </c>
      <c r="AJ10" s="29">
        <v>79.5</v>
      </c>
      <c r="AK10" s="28">
        <f t="shared" si="2"/>
        <v>100</v>
      </c>
      <c r="AL10" s="30">
        <f t="shared" si="3"/>
        <v>47</v>
      </c>
      <c r="AM10" s="11" t="str">
        <f t="shared" si="4"/>
        <v>Пятерочка</v>
      </c>
      <c r="AN10" s="11" t="str">
        <f t="shared" si="5"/>
        <v> ул. 139 Стрелковой дивизии, 2</v>
      </c>
      <c r="AO10" s="15">
        <f t="shared" si="8"/>
        <v>66.4284126984127</v>
      </c>
    </row>
    <row r="11" spans="1:41" s="12" customFormat="1" ht="15.75" customHeight="1">
      <c r="A11" s="18">
        <v>6</v>
      </c>
      <c r="B11" s="19" t="s">
        <v>21</v>
      </c>
      <c r="C11" s="29">
        <v>35.89</v>
      </c>
      <c r="D11" s="29">
        <v>79.99</v>
      </c>
      <c r="E11" s="29">
        <v>38.1</v>
      </c>
      <c r="F11" s="29">
        <v>39.1</v>
      </c>
      <c r="G11" s="29">
        <v>28.14</v>
      </c>
      <c r="H11" s="29">
        <v>52</v>
      </c>
      <c r="I11" s="33">
        <f t="shared" si="6"/>
        <v>100</v>
      </c>
      <c r="J11" s="29">
        <v>37.9</v>
      </c>
      <c r="K11" s="29">
        <v>37.9</v>
      </c>
      <c r="L11" s="29">
        <v>40.5</v>
      </c>
      <c r="M11" s="29">
        <v>40.5</v>
      </c>
      <c r="N11" s="29">
        <v>41</v>
      </c>
      <c r="O11" s="29">
        <v>48</v>
      </c>
      <c r="P11" s="28">
        <f t="shared" si="7"/>
        <v>100</v>
      </c>
      <c r="Q11" s="29">
        <v>40</v>
      </c>
      <c r="R11" s="29">
        <v>50</v>
      </c>
      <c r="S11" s="29">
        <v>29</v>
      </c>
      <c r="T11" s="29">
        <v>44</v>
      </c>
      <c r="U11" s="29">
        <v>34</v>
      </c>
      <c r="V11" s="29">
        <v>36.5</v>
      </c>
      <c r="W11" s="28">
        <f t="shared" si="0"/>
        <v>100</v>
      </c>
      <c r="X11" s="29">
        <v>48</v>
      </c>
      <c r="Y11" s="29">
        <v>48</v>
      </c>
      <c r="Z11" s="29">
        <v>46</v>
      </c>
      <c r="AA11" s="29">
        <v>46</v>
      </c>
      <c r="AB11" s="29">
        <v>39</v>
      </c>
      <c r="AC11" s="29">
        <v>39</v>
      </c>
      <c r="AD11" s="29">
        <v>38</v>
      </c>
      <c r="AE11" s="29">
        <v>38</v>
      </c>
      <c r="AF11" s="29" t="s">
        <v>16</v>
      </c>
      <c r="AG11" s="29" t="s">
        <v>16</v>
      </c>
      <c r="AH11" s="28">
        <f t="shared" si="1"/>
        <v>80</v>
      </c>
      <c r="AI11" s="29" t="s">
        <v>108</v>
      </c>
      <c r="AJ11" s="29">
        <v>48.4</v>
      </c>
      <c r="AK11" s="28">
        <f t="shared" si="2"/>
        <v>100</v>
      </c>
      <c r="AL11" s="30">
        <f t="shared" si="3"/>
        <v>28.14</v>
      </c>
      <c r="AM11" s="11" t="str">
        <f t="shared" si="4"/>
        <v>Пятерочка</v>
      </c>
      <c r="AN11" s="11" t="str">
        <f t="shared" si="5"/>
        <v> ул. 139 Стрелковой дивизии, 2</v>
      </c>
      <c r="AO11" s="15">
        <f t="shared" si="8"/>
        <v>38.11769230769231</v>
      </c>
    </row>
    <row r="12" spans="1:41" s="12" customFormat="1" ht="15.75" customHeight="1">
      <c r="A12" s="18">
        <v>7</v>
      </c>
      <c r="B12" s="19" t="s">
        <v>22</v>
      </c>
      <c r="C12" s="29">
        <v>8.69</v>
      </c>
      <c r="D12" s="29">
        <v>14.99</v>
      </c>
      <c r="E12" s="29">
        <v>8.4</v>
      </c>
      <c r="F12" s="29">
        <v>11.9</v>
      </c>
      <c r="G12" s="29">
        <v>8.5</v>
      </c>
      <c r="H12" s="29">
        <v>15.71</v>
      </c>
      <c r="I12" s="33">
        <f t="shared" si="6"/>
        <v>100</v>
      </c>
      <c r="J12" s="29">
        <v>7.8</v>
      </c>
      <c r="K12" s="29">
        <v>13.2</v>
      </c>
      <c r="L12" s="29">
        <v>7.6</v>
      </c>
      <c r="M12" s="29">
        <v>15</v>
      </c>
      <c r="N12" s="29">
        <v>15</v>
      </c>
      <c r="O12" s="29">
        <v>16</v>
      </c>
      <c r="P12" s="28">
        <f t="shared" si="7"/>
        <v>100</v>
      </c>
      <c r="Q12" s="29">
        <v>9</v>
      </c>
      <c r="R12" s="29">
        <v>11</v>
      </c>
      <c r="S12" s="29">
        <v>12</v>
      </c>
      <c r="T12" s="29">
        <v>13</v>
      </c>
      <c r="U12" s="29">
        <v>10</v>
      </c>
      <c r="V12" s="29">
        <v>14.5</v>
      </c>
      <c r="W12" s="28">
        <f t="shared" si="0"/>
        <v>100</v>
      </c>
      <c r="X12" s="29">
        <v>10</v>
      </c>
      <c r="Y12" s="29">
        <v>16</v>
      </c>
      <c r="Z12" s="29">
        <v>16</v>
      </c>
      <c r="AA12" s="29">
        <v>16</v>
      </c>
      <c r="AB12" s="29">
        <v>8.7</v>
      </c>
      <c r="AC12" s="29">
        <v>12.6</v>
      </c>
      <c r="AD12" s="29">
        <v>12</v>
      </c>
      <c r="AE12" s="29">
        <v>12</v>
      </c>
      <c r="AF12" s="29" t="s">
        <v>16</v>
      </c>
      <c r="AG12" s="29" t="s">
        <v>16</v>
      </c>
      <c r="AH12" s="28">
        <f t="shared" si="1"/>
        <v>80</v>
      </c>
      <c r="AI12" s="29">
        <v>8.4</v>
      </c>
      <c r="AJ12" s="29">
        <v>14.4</v>
      </c>
      <c r="AK12" s="28">
        <f t="shared" si="2"/>
        <v>100</v>
      </c>
      <c r="AL12" s="30">
        <f t="shared" si="3"/>
        <v>7.6</v>
      </c>
      <c r="AM12" s="11" t="str">
        <f t="shared" si="4"/>
        <v>Смак</v>
      </c>
      <c r="AN12" s="11" t="str">
        <f t="shared" si="5"/>
        <v> пр. 9-ой Пятилетки, 5</v>
      </c>
      <c r="AO12" s="15">
        <f t="shared" si="8"/>
        <v>10.149285714285712</v>
      </c>
    </row>
    <row r="13" spans="1:41" s="12" customFormat="1" ht="15">
      <c r="A13" s="18">
        <v>8</v>
      </c>
      <c r="B13" s="19" t="s">
        <v>23</v>
      </c>
      <c r="C13" s="29">
        <v>289.9</v>
      </c>
      <c r="D13" s="29">
        <v>866.16</v>
      </c>
      <c r="E13" s="29">
        <v>419</v>
      </c>
      <c r="F13" s="29">
        <v>999.5</v>
      </c>
      <c r="G13" s="29">
        <v>317</v>
      </c>
      <c r="H13" s="29">
        <v>317</v>
      </c>
      <c r="I13" s="33">
        <f t="shared" si="6"/>
        <v>100</v>
      </c>
      <c r="J13" s="29">
        <v>366</v>
      </c>
      <c r="K13" s="29">
        <v>496</v>
      </c>
      <c r="L13" s="29">
        <v>290.9</v>
      </c>
      <c r="M13" s="29">
        <v>650</v>
      </c>
      <c r="N13" s="29">
        <v>700</v>
      </c>
      <c r="O13" s="29">
        <v>1310</v>
      </c>
      <c r="P13" s="28">
        <f t="shared" si="7"/>
        <v>100</v>
      </c>
      <c r="Q13" s="29">
        <v>405</v>
      </c>
      <c r="R13" s="29">
        <v>850</v>
      </c>
      <c r="S13" s="29">
        <v>250</v>
      </c>
      <c r="T13" s="29">
        <v>680</v>
      </c>
      <c r="U13" s="29">
        <v>360</v>
      </c>
      <c r="V13" s="29">
        <v>540</v>
      </c>
      <c r="W13" s="28">
        <f t="shared" si="0"/>
        <v>100</v>
      </c>
      <c r="X13" s="29">
        <v>244</v>
      </c>
      <c r="Y13" s="29">
        <v>840</v>
      </c>
      <c r="Z13" s="29">
        <v>390</v>
      </c>
      <c r="AA13" s="29">
        <v>780</v>
      </c>
      <c r="AB13" s="29">
        <v>269.5</v>
      </c>
      <c r="AC13" s="29">
        <v>360</v>
      </c>
      <c r="AD13" s="29">
        <v>350</v>
      </c>
      <c r="AE13" s="29">
        <v>1010</v>
      </c>
      <c r="AF13" s="29" t="s">
        <v>16</v>
      </c>
      <c r="AG13" s="29" t="s">
        <v>16</v>
      </c>
      <c r="AH13" s="28">
        <f t="shared" si="1"/>
        <v>80</v>
      </c>
      <c r="AI13" s="29">
        <v>380</v>
      </c>
      <c r="AJ13" s="29">
        <v>560</v>
      </c>
      <c r="AK13" s="28">
        <f t="shared" si="2"/>
        <v>100</v>
      </c>
      <c r="AL13" s="30">
        <f t="shared" si="3"/>
        <v>244</v>
      </c>
      <c r="AM13" s="11" t="str">
        <f t="shared" si="4"/>
        <v>Дарья</v>
      </c>
      <c r="AN13" s="11" t="str">
        <f t="shared" si="5"/>
        <v> пр. Тракторостроителей,29 а</v>
      </c>
      <c r="AO13" s="15">
        <f t="shared" si="8"/>
        <v>359.3785714285714</v>
      </c>
    </row>
    <row r="14" spans="1:41" s="12" customFormat="1" ht="15.75" customHeight="1">
      <c r="A14" s="18">
        <v>9</v>
      </c>
      <c r="B14" s="19" t="s">
        <v>24</v>
      </c>
      <c r="C14" s="29">
        <v>39.99</v>
      </c>
      <c r="D14" s="29">
        <v>57.19</v>
      </c>
      <c r="E14" s="29">
        <v>46.333333333333336</v>
      </c>
      <c r="F14" s="29">
        <v>249.5</v>
      </c>
      <c r="G14" s="29">
        <v>30</v>
      </c>
      <c r="H14" s="29">
        <v>45</v>
      </c>
      <c r="I14" s="33">
        <f t="shared" si="6"/>
        <v>100</v>
      </c>
      <c r="J14" s="29">
        <v>42.8</v>
      </c>
      <c r="K14" s="29">
        <v>66.66666666666667</v>
      </c>
      <c r="L14" s="29">
        <v>42.5</v>
      </c>
      <c r="M14" s="29">
        <v>64.5</v>
      </c>
      <c r="N14" s="29">
        <v>43</v>
      </c>
      <c r="O14" s="29">
        <v>76</v>
      </c>
      <c r="P14" s="28">
        <f t="shared" si="7"/>
        <v>100</v>
      </c>
      <c r="Q14" s="29">
        <v>39</v>
      </c>
      <c r="R14" s="29">
        <v>115</v>
      </c>
      <c r="S14" s="29">
        <v>44</v>
      </c>
      <c r="T14" s="29">
        <v>65</v>
      </c>
      <c r="U14" s="29">
        <v>40</v>
      </c>
      <c r="V14" s="29">
        <v>53</v>
      </c>
      <c r="W14" s="28">
        <f t="shared" si="0"/>
        <v>100</v>
      </c>
      <c r="X14" s="29">
        <v>45</v>
      </c>
      <c r="Y14" s="29">
        <v>45</v>
      </c>
      <c r="Z14" s="29">
        <v>45</v>
      </c>
      <c r="AA14" s="29">
        <v>45</v>
      </c>
      <c r="AB14" s="29">
        <v>42.8</v>
      </c>
      <c r="AC14" s="29">
        <v>42.8</v>
      </c>
      <c r="AD14" s="29">
        <v>47</v>
      </c>
      <c r="AE14" s="29">
        <v>58</v>
      </c>
      <c r="AF14" s="29">
        <v>45</v>
      </c>
      <c r="AG14" s="29">
        <v>58</v>
      </c>
      <c r="AH14" s="28">
        <f t="shared" si="1"/>
        <v>100</v>
      </c>
      <c r="AI14" s="29">
        <v>45</v>
      </c>
      <c r="AJ14" s="29">
        <v>53</v>
      </c>
      <c r="AK14" s="28">
        <f t="shared" si="2"/>
        <v>100</v>
      </c>
      <c r="AL14" s="30">
        <f t="shared" si="3"/>
        <v>30</v>
      </c>
      <c r="AM14" s="11" t="str">
        <f t="shared" si="4"/>
        <v>Пятерочка</v>
      </c>
      <c r="AN14" s="11" t="str">
        <f t="shared" si="5"/>
        <v> ул. 139 Стрелковой дивизии, 2</v>
      </c>
      <c r="AO14" s="15">
        <f t="shared" si="8"/>
        <v>42.494888888888894</v>
      </c>
    </row>
    <row r="15" spans="1:41" s="12" customFormat="1" ht="15">
      <c r="A15" s="18">
        <v>10</v>
      </c>
      <c r="B15" s="19" t="s">
        <v>25</v>
      </c>
      <c r="C15" s="29">
        <v>124.99</v>
      </c>
      <c r="D15" s="29">
        <v>379.99</v>
      </c>
      <c r="E15" s="29">
        <v>99.74999999999999</v>
      </c>
      <c r="F15" s="29">
        <v>439.8</v>
      </c>
      <c r="G15" s="29">
        <v>138.12</v>
      </c>
      <c r="H15" s="29">
        <v>310</v>
      </c>
      <c r="I15" s="33">
        <f t="shared" si="6"/>
        <v>100</v>
      </c>
      <c r="J15" s="29">
        <v>158.7</v>
      </c>
      <c r="K15" s="29">
        <v>325.1</v>
      </c>
      <c r="L15" s="29">
        <v>109</v>
      </c>
      <c r="M15" s="29">
        <v>352</v>
      </c>
      <c r="N15" s="29">
        <v>260</v>
      </c>
      <c r="O15" s="29">
        <v>295</v>
      </c>
      <c r="P15" s="28">
        <f t="shared" si="7"/>
        <v>100</v>
      </c>
      <c r="Q15" s="29">
        <v>92</v>
      </c>
      <c r="R15" s="29">
        <v>363</v>
      </c>
      <c r="S15" s="29">
        <v>172</v>
      </c>
      <c r="T15" s="29">
        <v>336</v>
      </c>
      <c r="U15" s="29">
        <v>120</v>
      </c>
      <c r="V15" s="29">
        <v>220</v>
      </c>
      <c r="W15" s="28">
        <f t="shared" si="0"/>
        <v>100</v>
      </c>
      <c r="X15" s="29">
        <v>200</v>
      </c>
      <c r="Y15" s="29">
        <v>420</v>
      </c>
      <c r="Z15" s="29">
        <v>94</v>
      </c>
      <c r="AA15" s="29">
        <v>234</v>
      </c>
      <c r="AB15" s="29">
        <v>121</v>
      </c>
      <c r="AC15" s="29">
        <v>406.1</v>
      </c>
      <c r="AD15" s="29">
        <v>179</v>
      </c>
      <c r="AE15" s="29">
        <v>364</v>
      </c>
      <c r="AF15" s="29" t="s">
        <v>16</v>
      </c>
      <c r="AG15" s="29" t="s">
        <v>16</v>
      </c>
      <c r="AH15" s="28">
        <f t="shared" si="1"/>
        <v>80</v>
      </c>
      <c r="AI15" s="29">
        <v>150</v>
      </c>
      <c r="AJ15" s="29">
        <v>325</v>
      </c>
      <c r="AK15" s="28">
        <f t="shared" si="2"/>
        <v>100</v>
      </c>
      <c r="AL15" s="30">
        <f t="shared" si="3"/>
        <v>92</v>
      </c>
      <c r="AM15" s="11" t="str">
        <f t="shared" si="4"/>
        <v>Вкус</v>
      </c>
      <c r="AN15" s="11" t="str">
        <f t="shared" si="5"/>
        <v> ул. Гражданская, 105</v>
      </c>
      <c r="AO15" s="15">
        <f t="shared" si="8"/>
        <v>144.18285714285716</v>
      </c>
    </row>
    <row r="16" spans="1:41" s="12" customFormat="1" ht="15.75" customHeight="1">
      <c r="A16" s="18">
        <v>11</v>
      </c>
      <c r="B16" s="19" t="s">
        <v>26</v>
      </c>
      <c r="C16" s="29">
        <v>273.99</v>
      </c>
      <c r="D16" s="29">
        <v>494.99</v>
      </c>
      <c r="E16" s="29">
        <v>199.71428571428575</v>
      </c>
      <c r="F16" s="29">
        <v>866.3333333333333</v>
      </c>
      <c r="G16" s="29">
        <v>197.47</v>
      </c>
      <c r="H16" s="29">
        <v>298</v>
      </c>
      <c r="I16" s="33">
        <f t="shared" si="6"/>
        <v>100</v>
      </c>
      <c r="J16" s="29">
        <v>231.13</v>
      </c>
      <c r="K16" s="29">
        <v>368.8</v>
      </c>
      <c r="L16" s="29">
        <v>220</v>
      </c>
      <c r="M16" s="29">
        <v>520</v>
      </c>
      <c r="N16" s="29">
        <v>295</v>
      </c>
      <c r="O16" s="29">
        <v>493</v>
      </c>
      <c r="P16" s="28">
        <f t="shared" si="7"/>
        <v>100</v>
      </c>
      <c r="Q16" s="29">
        <v>243</v>
      </c>
      <c r="R16" s="29">
        <v>544</v>
      </c>
      <c r="S16" s="29">
        <v>310</v>
      </c>
      <c r="T16" s="29">
        <v>677</v>
      </c>
      <c r="U16" s="29">
        <v>183</v>
      </c>
      <c r="V16" s="29">
        <v>275</v>
      </c>
      <c r="W16" s="28">
        <f t="shared" si="0"/>
        <v>100</v>
      </c>
      <c r="X16" s="29">
        <v>310</v>
      </c>
      <c r="Y16" s="29">
        <v>532</v>
      </c>
      <c r="Z16" s="29">
        <v>188</v>
      </c>
      <c r="AA16" s="29">
        <v>419</v>
      </c>
      <c r="AB16" s="29">
        <v>231.3</v>
      </c>
      <c r="AC16" s="29">
        <v>348.2</v>
      </c>
      <c r="AD16" s="29">
        <v>189</v>
      </c>
      <c r="AE16" s="29">
        <v>454</v>
      </c>
      <c r="AF16" s="29" t="s">
        <v>16</v>
      </c>
      <c r="AG16" s="29" t="s">
        <v>16</v>
      </c>
      <c r="AH16" s="28">
        <f t="shared" si="1"/>
        <v>80</v>
      </c>
      <c r="AI16" s="29">
        <v>165</v>
      </c>
      <c r="AJ16" s="29">
        <v>390</v>
      </c>
      <c r="AK16" s="28">
        <f t="shared" si="2"/>
        <v>100</v>
      </c>
      <c r="AL16" s="30">
        <f t="shared" si="3"/>
        <v>165</v>
      </c>
      <c r="AM16" s="11" t="str">
        <f t="shared" si="4"/>
        <v>ЗАО "ТК "Центральный"</v>
      </c>
      <c r="AN16" s="11" t="str">
        <f t="shared" si="5"/>
        <v> ул. Гагарина д.1</v>
      </c>
      <c r="AO16" s="15">
        <f t="shared" si="8"/>
        <v>231.18602040816327</v>
      </c>
    </row>
    <row r="17" spans="1:41" s="12" customFormat="1" ht="15">
      <c r="A17" s="18">
        <v>12</v>
      </c>
      <c r="B17" s="19" t="s">
        <v>27</v>
      </c>
      <c r="C17" s="29">
        <v>399.99</v>
      </c>
      <c r="D17" s="29">
        <v>663.99</v>
      </c>
      <c r="E17" s="29">
        <v>569</v>
      </c>
      <c r="F17" s="29">
        <v>796.6666666666667</v>
      </c>
      <c r="G17" s="29">
        <v>378.99</v>
      </c>
      <c r="H17" s="29">
        <v>757</v>
      </c>
      <c r="I17" s="33">
        <f t="shared" si="6"/>
        <v>100</v>
      </c>
      <c r="J17" s="29">
        <v>530.8</v>
      </c>
      <c r="K17" s="29">
        <v>868.8</v>
      </c>
      <c r="L17" s="29">
        <v>280</v>
      </c>
      <c r="M17" s="29">
        <v>875</v>
      </c>
      <c r="N17" s="29">
        <v>543</v>
      </c>
      <c r="O17" s="29">
        <v>756</v>
      </c>
      <c r="P17" s="28">
        <f t="shared" si="7"/>
        <v>100</v>
      </c>
      <c r="Q17" s="29">
        <v>451</v>
      </c>
      <c r="R17" s="29">
        <v>818</v>
      </c>
      <c r="S17" s="29">
        <v>577</v>
      </c>
      <c r="T17" s="29">
        <v>800</v>
      </c>
      <c r="U17" s="29">
        <v>455</v>
      </c>
      <c r="V17" s="29">
        <v>680</v>
      </c>
      <c r="W17" s="28">
        <f t="shared" si="0"/>
        <v>100</v>
      </c>
      <c r="X17" s="29">
        <v>490</v>
      </c>
      <c r="Y17" s="29">
        <v>490</v>
      </c>
      <c r="Z17" s="29">
        <v>537</v>
      </c>
      <c r="AA17" s="29">
        <v>537</v>
      </c>
      <c r="AB17" s="29">
        <v>530.8</v>
      </c>
      <c r="AC17" s="29">
        <v>625</v>
      </c>
      <c r="AD17" s="29">
        <v>622</v>
      </c>
      <c r="AE17" s="29">
        <v>622</v>
      </c>
      <c r="AF17" s="29" t="s">
        <v>16</v>
      </c>
      <c r="AG17" s="29" t="s">
        <v>16</v>
      </c>
      <c r="AH17" s="28">
        <f t="shared" si="1"/>
        <v>80</v>
      </c>
      <c r="AI17" s="29">
        <v>535</v>
      </c>
      <c r="AJ17" s="29">
        <v>790</v>
      </c>
      <c r="AK17" s="28">
        <f t="shared" si="2"/>
        <v>100</v>
      </c>
      <c r="AL17" s="30">
        <f t="shared" si="3"/>
        <v>280</v>
      </c>
      <c r="AM17" s="11" t="str">
        <f t="shared" si="4"/>
        <v>Смак</v>
      </c>
      <c r="AN17" s="11" t="str">
        <f t="shared" si="5"/>
        <v> пр. 9-ой Пятилетки, 5</v>
      </c>
      <c r="AO17" s="15">
        <f t="shared" si="8"/>
        <v>492.82714285714286</v>
      </c>
    </row>
    <row r="18" spans="1:41" s="12" customFormat="1" ht="15.75" customHeight="1">
      <c r="A18" s="18">
        <v>13</v>
      </c>
      <c r="B18" s="19" t="s">
        <v>28</v>
      </c>
      <c r="C18" s="29">
        <v>279.99</v>
      </c>
      <c r="D18" s="29">
        <v>369.99</v>
      </c>
      <c r="E18" s="29" t="s">
        <v>16</v>
      </c>
      <c r="F18" s="29" t="s">
        <v>16</v>
      </c>
      <c r="G18" s="29">
        <v>341</v>
      </c>
      <c r="H18" s="29">
        <v>460</v>
      </c>
      <c r="I18" s="33">
        <f t="shared" si="6"/>
        <v>66.66666666666667</v>
      </c>
      <c r="J18" s="29" t="s">
        <v>16</v>
      </c>
      <c r="K18" s="29" t="s">
        <v>16</v>
      </c>
      <c r="L18" s="29">
        <v>359</v>
      </c>
      <c r="M18" s="29">
        <v>359</v>
      </c>
      <c r="N18" s="29">
        <v>386</v>
      </c>
      <c r="O18" s="29">
        <v>386</v>
      </c>
      <c r="P18" s="28">
        <f t="shared" si="7"/>
        <v>66.66666666666667</v>
      </c>
      <c r="Q18" s="29" t="s">
        <v>16</v>
      </c>
      <c r="R18" s="29" t="s">
        <v>16</v>
      </c>
      <c r="S18" s="29" t="s">
        <v>16</v>
      </c>
      <c r="T18" s="29" t="s">
        <v>16</v>
      </c>
      <c r="U18" s="29" t="s">
        <v>16</v>
      </c>
      <c r="V18" s="29" t="s">
        <v>16</v>
      </c>
      <c r="W18" s="28">
        <f t="shared" si="0"/>
        <v>0</v>
      </c>
      <c r="X18" s="29" t="s">
        <v>16</v>
      </c>
      <c r="Y18" s="29" t="s">
        <v>16</v>
      </c>
      <c r="Z18" s="29" t="s">
        <v>16</v>
      </c>
      <c r="AA18" s="29" t="s">
        <v>16</v>
      </c>
      <c r="AB18" s="29" t="s">
        <v>16</v>
      </c>
      <c r="AC18" s="29" t="s">
        <v>16</v>
      </c>
      <c r="AD18" s="29" t="s">
        <v>16</v>
      </c>
      <c r="AE18" s="29" t="s">
        <v>16</v>
      </c>
      <c r="AF18" s="29" t="s">
        <v>16</v>
      </c>
      <c r="AG18" s="29" t="s">
        <v>16</v>
      </c>
      <c r="AH18" s="28">
        <f t="shared" si="1"/>
        <v>0</v>
      </c>
      <c r="AI18" s="29">
        <v>250</v>
      </c>
      <c r="AJ18" s="29">
        <v>360</v>
      </c>
      <c r="AK18" s="28">
        <f t="shared" si="2"/>
        <v>100</v>
      </c>
      <c r="AL18" s="30">
        <f t="shared" si="3"/>
        <v>250</v>
      </c>
      <c r="AM18" s="11" t="str">
        <f t="shared" si="4"/>
        <v>ЗАО "ТК "Центральный"</v>
      </c>
      <c r="AN18" s="11" t="str">
        <f t="shared" si="5"/>
        <v> ул. Гагарина д.1</v>
      </c>
      <c r="AO18" s="15">
        <f t="shared" si="8"/>
        <v>323.198</v>
      </c>
    </row>
    <row r="19" spans="1:41" s="12" customFormat="1" ht="15">
      <c r="A19" s="18">
        <v>14</v>
      </c>
      <c r="B19" s="19" t="s">
        <v>29</v>
      </c>
      <c r="C19" s="29">
        <v>169.99</v>
      </c>
      <c r="D19" s="29">
        <v>369.99</v>
      </c>
      <c r="E19" s="29" t="s">
        <v>16</v>
      </c>
      <c r="F19" s="29" t="s">
        <v>16</v>
      </c>
      <c r="G19" s="29">
        <v>229</v>
      </c>
      <c r="H19" s="29">
        <v>324</v>
      </c>
      <c r="I19" s="33">
        <f t="shared" si="6"/>
        <v>66.66666666666667</v>
      </c>
      <c r="J19" s="29" t="s">
        <v>16</v>
      </c>
      <c r="K19" s="29" t="s">
        <v>16</v>
      </c>
      <c r="L19" s="29">
        <v>170</v>
      </c>
      <c r="M19" s="29">
        <v>220</v>
      </c>
      <c r="N19" s="29">
        <v>310</v>
      </c>
      <c r="O19" s="29">
        <v>372</v>
      </c>
      <c r="P19" s="28">
        <f t="shared" si="7"/>
        <v>66.66666666666667</v>
      </c>
      <c r="Q19" s="29" t="s">
        <v>16</v>
      </c>
      <c r="R19" s="29" t="s">
        <v>16</v>
      </c>
      <c r="S19" s="29" t="s">
        <v>16</v>
      </c>
      <c r="T19" s="29" t="s">
        <v>16</v>
      </c>
      <c r="U19" s="29" t="s">
        <v>16</v>
      </c>
      <c r="V19" s="29" t="s">
        <v>16</v>
      </c>
      <c r="W19" s="28">
        <f t="shared" si="0"/>
        <v>0</v>
      </c>
      <c r="X19" s="29" t="s">
        <v>16</v>
      </c>
      <c r="Y19" s="29" t="s">
        <v>16</v>
      </c>
      <c r="Z19" s="29" t="s">
        <v>16</v>
      </c>
      <c r="AA19" s="29" t="s">
        <v>16</v>
      </c>
      <c r="AB19" s="29" t="s">
        <v>16</v>
      </c>
      <c r="AC19" s="29" t="s">
        <v>16</v>
      </c>
      <c r="AD19" s="29" t="s">
        <v>16</v>
      </c>
      <c r="AE19" s="29" t="s">
        <v>16</v>
      </c>
      <c r="AF19" s="29" t="s">
        <v>16</v>
      </c>
      <c r="AG19" s="29" t="s">
        <v>16</v>
      </c>
      <c r="AH19" s="28">
        <f t="shared" si="1"/>
        <v>0</v>
      </c>
      <c r="AI19" s="29">
        <v>155</v>
      </c>
      <c r="AJ19" s="29">
        <v>280</v>
      </c>
      <c r="AK19" s="28">
        <f t="shared" si="2"/>
        <v>100</v>
      </c>
      <c r="AL19" s="30">
        <f t="shared" si="3"/>
        <v>155</v>
      </c>
      <c r="AM19" s="11" t="str">
        <f t="shared" si="4"/>
        <v>ЗАО "ТК "Центральный"</v>
      </c>
      <c r="AN19" s="11" t="str">
        <f t="shared" si="5"/>
        <v> ул. Гагарина д.1</v>
      </c>
      <c r="AO19" s="15">
        <f t="shared" si="8"/>
        <v>206.798</v>
      </c>
    </row>
    <row r="20" spans="1:41" s="12" customFormat="1" ht="15">
      <c r="A20" s="18">
        <v>15</v>
      </c>
      <c r="B20" s="19" t="s">
        <v>30</v>
      </c>
      <c r="C20" s="29">
        <v>99.99</v>
      </c>
      <c r="D20" s="29">
        <v>129.99</v>
      </c>
      <c r="E20" s="29">
        <v>99.9</v>
      </c>
      <c r="F20" s="29">
        <v>99.9</v>
      </c>
      <c r="G20" s="29">
        <v>97</v>
      </c>
      <c r="H20" s="29">
        <v>123</v>
      </c>
      <c r="I20" s="33">
        <f t="shared" si="6"/>
        <v>100</v>
      </c>
      <c r="J20" s="29">
        <v>135</v>
      </c>
      <c r="K20" s="29">
        <v>150</v>
      </c>
      <c r="L20" s="29">
        <v>115</v>
      </c>
      <c r="M20" s="29">
        <v>125.9</v>
      </c>
      <c r="N20" s="29">
        <v>140</v>
      </c>
      <c r="O20" s="29">
        <v>140</v>
      </c>
      <c r="P20" s="28">
        <f t="shared" si="7"/>
        <v>100</v>
      </c>
      <c r="Q20" s="29">
        <v>134</v>
      </c>
      <c r="R20" s="29">
        <v>134</v>
      </c>
      <c r="S20" s="29">
        <v>110</v>
      </c>
      <c r="T20" s="29">
        <v>110</v>
      </c>
      <c r="U20" s="29">
        <v>120</v>
      </c>
      <c r="V20" s="29">
        <v>124</v>
      </c>
      <c r="W20" s="28">
        <f t="shared" si="0"/>
        <v>100</v>
      </c>
      <c r="X20" s="29">
        <v>160</v>
      </c>
      <c r="Y20" s="29">
        <v>160</v>
      </c>
      <c r="Z20" s="29" t="s">
        <v>16</v>
      </c>
      <c r="AA20" s="29" t="s">
        <v>16</v>
      </c>
      <c r="AB20" s="29">
        <v>139.2</v>
      </c>
      <c r="AC20" s="29">
        <v>148</v>
      </c>
      <c r="AD20" s="29">
        <v>158</v>
      </c>
      <c r="AE20" s="29">
        <v>169</v>
      </c>
      <c r="AF20" s="29" t="s">
        <v>16</v>
      </c>
      <c r="AG20" s="29" t="s">
        <v>16</v>
      </c>
      <c r="AH20" s="28">
        <f t="shared" si="1"/>
        <v>60</v>
      </c>
      <c r="AI20" s="29">
        <v>125</v>
      </c>
      <c r="AJ20" s="29">
        <v>135.9</v>
      </c>
      <c r="AK20" s="28">
        <f t="shared" si="2"/>
        <v>100</v>
      </c>
      <c r="AL20" s="30">
        <f t="shared" si="3"/>
        <v>97</v>
      </c>
      <c r="AM20" s="11" t="str">
        <f t="shared" si="4"/>
        <v>Пятерочка</v>
      </c>
      <c r="AN20" s="11" t="str">
        <f t="shared" si="5"/>
        <v> ул. 139 Стрелковой дивизии, 2</v>
      </c>
      <c r="AO20" s="15">
        <f t="shared" si="8"/>
        <v>125.6223076923077</v>
      </c>
    </row>
    <row r="21" spans="1:41" s="12" customFormat="1" ht="15">
      <c r="A21" s="18">
        <v>16</v>
      </c>
      <c r="B21" s="19" t="s">
        <v>31</v>
      </c>
      <c r="C21" s="29">
        <v>67.99</v>
      </c>
      <c r="D21" s="29">
        <v>429.99</v>
      </c>
      <c r="E21" s="29">
        <v>137.375</v>
      </c>
      <c r="F21" s="29">
        <v>289.9</v>
      </c>
      <c r="G21" s="29">
        <v>99.75</v>
      </c>
      <c r="H21" s="29">
        <v>398.75</v>
      </c>
      <c r="I21" s="33">
        <f t="shared" si="6"/>
        <v>100</v>
      </c>
      <c r="J21" s="29">
        <v>79.3</v>
      </c>
      <c r="K21" s="29">
        <v>287.9</v>
      </c>
      <c r="L21" s="29">
        <v>63.8</v>
      </c>
      <c r="M21" s="29">
        <v>237.5</v>
      </c>
      <c r="N21" s="29">
        <v>110</v>
      </c>
      <c r="O21" s="29">
        <v>289</v>
      </c>
      <c r="P21" s="28">
        <f t="shared" si="7"/>
        <v>100</v>
      </c>
      <c r="Q21" s="29">
        <v>57</v>
      </c>
      <c r="R21" s="29">
        <v>337</v>
      </c>
      <c r="S21" s="29">
        <v>66</v>
      </c>
      <c r="T21" s="29">
        <v>140</v>
      </c>
      <c r="U21" s="29">
        <v>65</v>
      </c>
      <c r="V21" s="29">
        <v>117</v>
      </c>
      <c r="W21" s="28">
        <f t="shared" si="0"/>
        <v>100</v>
      </c>
      <c r="X21" s="29">
        <v>70</v>
      </c>
      <c r="Y21" s="29">
        <v>340</v>
      </c>
      <c r="Z21" s="29">
        <v>71</v>
      </c>
      <c r="AA21" s="29">
        <v>260</v>
      </c>
      <c r="AB21" s="29">
        <v>69.9</v>
      </c>
      <c r="AC21" s="29">
        <v>280.5</v>
      </c>
      <c r="AD21" s="29" t="s">
        <v>16</v>
      </c>
      <c r="AE21" s="29" t="s">
        <v>16</v>
      </c>
      <c r="AF21" s="29" t="s">
        <v>16</v>
      </c>
      <c r="AG21" s="29" t="s">
        <v>16</v>
      </c>
      <c r="AH21" s="28">
        <f t="shared" si="1"/>
        <v>60</v>
      </c>
      <c r="AI21" s="29">
        <v>69</v>
      </c>
      <c r="AJ21" s="29">
        <v>590</v>
      </c>
      <c r="AK21" s="28">
        <f t="shared" si="2"/>
        <v>100</v>
      </c>
      <c r="AL21" s="30">
        <f t="shared" si="3"/>
        <v>57</v>
      </c>
      <c r="AM21" s="11" t="str">
        <f t="shared" si="4"/>
        <v>Вкус</v>
      </c>
      <c r="AN21" s="11" t="str">
        <f t="shared" si="5"/>
        <v> ул. Гражданская, 105</v>
      </c>
      <c r="AO21" s="15">
        <f t="shared" si="8"/>
        <v>78.93192307692306</v>
      </c>
    </row>
    <row r="22" spans="1:41" s="12" customFormat="1" ht="15">
      <c r="A22" s="18">
        <v>17</v>
      </c>
      <c r="B22" s="19" t="s">
        <v>32</v>
      </c>
      <c r="C22" s="29">
        <v>380.08</v>
      </c>
      <c r="D22" s="29">
        <v>500.12</v>
      </c>
      <c r="E22" s="29">
        <v>179.66666666666666</v>
      </c>
      <c r="F22" s="29">
        <v>463.9285714285714</v>
      </c>
      <c r="G22" s="29">
        <v>263.3</v>
      </c>
      <c r="H22" s="29">
        <v>338</v>
      </c>
      <c r="I22" s="33">
        <f t="shared" si="6"/>
        <v>100</v>
      </c>
      <c r="J22" s="29">
        <v>139.7</v>
      </c>
      <c r="K22" s="29">
        <v>317.5</v>
      </c>
      <c r="L22" s="29">
        <v>180.9</v>
      </c>
      <c r="M22" s="29">
        <v>360.2</v>
      </c>
      <c r="N22" s="29">
        <v>156</v>
      </c>
      <c r="O22" s="29">
        <v>490</v>
      </c>
      <c r="P22" s="28">
        <f t="shared" si="7"/>
        <v>100</v>
      </c>
      <c r="Q22" s="29">
        <v>355</v>
      </c>
      <c r="R22" s="29">
        <v>500</v>
      </c>
      <c r="S22" s="29">
        <v>143</v>
      </c>
      <c r="T22" s="29">
        <v>370</v>
      </c>
      <c r="U22" s="29">
        <v>195</v>
      </c>
      <c r="V22" s="29">
        <v>315</v>
      </c>
      <c r="W22" s="28">
        <f t="shared" si="0"/>
        <v>100</v>
      </c>
      <c r="X22" s="29" t="s">
        <v>16</v>
      </c>
      <c r="Y22" s="29" t="s">
        <v>16</v>
      </c>
      <c r="Z22" s="29">
        <v>200</v>
      </c>
      <c r="AA22" s="29">
        <v>360</v>
      </c>
      <c r="AB22" s="29">
        <v>117.6</v>
      </c>
      <c r="AC22" s="29">
        <v>441</v>
      </c>
      <c r="AD22" s="29" t="s">
        <v>16</v>
      </c>
      <c r="AE22" s="29" t="s">
        <v>16</v>
      </c>
      <c r="AF22" s="29" t="s">
        <v>16</v>
      </c>
      <c r="AG22" s="29" t="s">
        <v>16</v>
      </c>
      <c r="AH22" s="28">
        <f t="shared" si="1"/>
        <v>40</v>
      </c>
      <c r="AI22" s="29">
        <v>165</v>
      </c>
      <c r="AJ22" s="29">
        <v>400</v>
      </c>
      <c r="AK22" s="28">
        <f t="shared" si="2"/>
        <v>100</v>
      </c>
      <c r="AL22" s="30">
        <f t="shared" si="3"/>
        <v>117.6</v>
      </c>
      <c r="AM22" s="11" t="str">
        <f t="shared" si="4"/>
        <v>Органика</v>
      </c>
      <c r="AN22" s="11" t="str">
        <f t="shared" si="5"/>
        <v> пр. Тракторостроителей,81</v>
      </c>
      <c r="AO22" s="15">
        <f t="shared" si="8"/>
        <v>206.27055555555555</v>
      </c>
    </row>
    <row r="23" spans="1:41" s="12" customFormat="1" ht="15">
      <c r="A23" s="18">
        <v>18</v>
      </c>
      <c r="B23" s="19" t="s">
        <v>33</v>
      </c>
      <c r="C23" s="29">
        <v>171.11</v>
      </c>
      <c r="D23" s="29">
        <v>389.99</v>
      </c>
      <c r="E23" s="29">
        <v>249.49999999999997</v>
      </c>
      <c r="F23" s="29">
        <v>495.6</v>
      </c>
      <c r="G23" s="29">
        <v>190</v>
      </c>
      <c r="H23" s="29">
        <v>330</v>
      </c>
      <c r="I23" s="33">
        <f t="shared" si="6"/>
        <v>100</v>
      </c>
      <c r="J23" s="29">
        <v>145</v>
      </c>
      <c r="K23" s="29">
        <v>161.7</v>
      </c>
      <c r="L23" s="29">
        <v>75.9</v>
      </c>
      <c r="M23" s="29">
        <v>319</v>
      </c>
      <c r="N23" s="29">
        <v>145</v>
      </c>
      <c r="O23" s="29">
        <v>198</v>
      </c>
      <c r="P23" s="28">
        <f t="shared" si="7"/>
        <v>100</v>
      </c>
      <c r="Q23" s="29">
        <v>110</v>
      </c>
      <c r="R23" s="29">
        <v>220</v>
      </c>
      <c r="S23" s="29">
        <v>82</v>
      </c>
      <c r="T23" s="29">
        <v>144</v>
      </c>
      <c r="U23" s="29">
        <v>140</v>
      </c>
      <c r="V23" s="29">
        <v>218</v>
      </c>
      <c r="W23" s="28">
        <f t="shared" si="0"/>
        <v>100</v>
      </c>
      <c r="X23" s="29">
        <v>128</v>
      </c>
      <c r="Y23" s="29">
        <v>172</v>
      </c>
      <c r="Z23" s="29">
        <v>115</v>
      </c>
      <c r="AA23" s="29">
        <v>255</v>
      </c>
      <c r="AB23" s="29">
        <v>121.5</v>
      </c>
      <c r="AC23" s="29">
        <v>129.9</v>
      </c>
      <c r="AD23" s="29" t="s">
        <v>16</v>
      </c>
      <c r="AE23" s="29" t="s">
        <v>16</v>
      </c>
      <c r="AF23" s="29" t="s">
        <v>16</v>
      </c>
      <c r="AG23" s="29" t="s">
        <v>16</v>
      </c>
      <c r="AH23" s="28">
        <f t="shared" si="1"/>
        <v>60</v>
      </c>
      <c r="AI23" s="29">
        <v>78</v>
      </c>
      <c r="AJ23" s="29">
        <v>350</v>
      </c>
      <c r="AK23" s="28">
        <f t="shared" si="2"/>
        <v>100</v>
      </c>
      <c r="AL23" s="30">
        <f t="shared" si="3"/>
        <v>75.9</v>
      </c>
      <c r="AM23" s="11" t="str">
        <f t="shared" si="4"/>
        <v>Смак</v>
      </c>
      <c r="AN23" s="11" t="str">
        <f t="shared" si="5"/>
        <v> пр. 9-ой Пятилетки, 5</v>
      </c>
      <c r="AO23" s="15">
        <f t="shared" si="8"/>
        <v>134.69307692307694</v>
      </c>
    </row>
    <row r="24" spans="1:41" s="12" customFormat="1" ht="15">
      <c r="A24" s="18">
        <v>19</v>
      </c>
      <c r="B24" s="19" t="s">
        <v>34</v>
      </c>
      <c r="C24" s="29">
        <v>27.12</v>
      </c>
      <c r="D24" s="29">
        <v>178</v>
      </c>
      <c r="E24" s="29">
        <v>17.9</v>
      </c>
      <c r="F24" s="29">
        <v>109.9</v>
      </c>
      <c r="G24" s="29">
        <v>34</v>
      </c>
      <c r="H24" s="29">
        <v>129</v>
      </c>
      <c r="I24" s="33">
        <f t="shared" si="6"/>
        <v>100</v>
      </c>
      <c r="J24" s="29">
        <v>32</v>
      </c>
      <c r="K24" s="29">
        <v>103</v>
      </c>
      <c r="L24" s="29">
        <v>26.8</v>
      </c>
      <c r="M24" s="29">
        <v>100</v>
      </c>
      <c r="N24" s="29">
        <v>27</v>
      </c>
      <c r="O24" s="29">
        <v>110</v>
      </c>
      <c r="P24" s="28">
        <f t="shared" si="7"/>
        <v>100</v>
      </c>
      <c r="Q24" s="29">
        <v>23</v>
      </c>
      <c r="R24" s="29">
        <v>127.5</v>
      </c>
      <c r="S24" s="29">
        <v>23</v>
      </c>
      <c r="T24" s="29">
        <v>120</v>
      </c>
      <c r="U24" s="29">
        <v>25</v>
      </c>
      <c r="V24" s="29">
        <v>42</v>
      </c>
      <c r="W24" s="28">
        <f t="shared" si="0"/>
        <v>100</v>
      </c>
      <c r="X24" s="29">
        <v>26</v>
      </c>
      <c r="Y24" s="29">
        <v>120</v>
      </c>
      <c r="Z24" s="29">
        <v>20</v>
      </c>
      <c r="AA24" s="29">
        <v>88</v>
      </c>
      <c r="AB24" s="29">
        <v>21.8</v>
      </c>
      <c r="AC24" s="29">
        <v>121.3</v>
      </c>
      <c r="AD24" s="29">
        <v>23</v>
      </c>
      <c r="AE24" s="29">
        <v>71</v>
      </c>
      <c r="AF24" s="29">
        <v>65</v>
      </c>
      <c r="AG24" s="29">
        <v>65</v>
      </c>
      <c r="AH24" s="28">
        <f t="shared" si="1"/>
        <v>100</v>
      </c>
      <c r="AI24" s="29">
        <v>22.5</v>
      </c>
      <c r="AJ24" s="29">
        <v>90</v>
      </c>
      <c r="AK24" s="28">
        <f t="shared" si="2"/>
        <v>100</v>
      </c>
      <c r="AL24" s="30">
        <f t="shared" si="3"/>
        <v>17.9</v>
      </c>
      <c r="AM24" s="11" t="str">
        <f t="shared" si="4"/>
        <v>Магнит</v>
      </c>
      <c r="AN24" s="11" t="str">
        <f t="shared" si="5"/>
        <v> ул. Гражданская, 77</v>
      </c>
      <c r="AO24" s="15">
        <f t="shared" si="8"/>
        <v>27.608</v>
      </c>
    </row>
    <row r="25" spans="1:41" s="12" customFormat="1" ht="15">
      <c r="A25" s="18">
        <v>20</v>
      </c>
      <c r="B25" s="19" t="s">
        <v>57</v>
      </c>
      <c r="C25" s="29">
        <v>42.18</v>
      </c>
      <c r="D25" s="29">
        <v>56.18</v>
      </c>
      <c r="E25" s="29">
        <v>41.8</v>
      </c>
      <c r="F25" s="29">
        <v>41.8</v>
      </c>
      <c r="G25" s="29">
        <v>30.24</v>
      </c>
      <c r="H25" s="29">
        <v>39.57</v>
      </c>
      <c r="I25" s="33">
        <f t="shared" si="6"/>
        <v>100</v>
      </c>
      <c r="J25" s="29">
        <v>47.77777777777778</v>
      </c>
      <c r="K25" s="29">
        <v>47.77777777777778</v>
      </c>
      <c r="L25" s="29">
        <v>20.9</v>
      </c>
      <c r="M25" s="29">
        <v>30.9</v>
      </c>
      <c r="N25" s="29">
        <v>48.75</v>
      </c>
      <c r="O25" s="29">
        <v>56.25</v>
      </c>
      <c r="P25" s="28">
        <f t="shared" si="7"/>
        <v>100</v>
      </c>
      <c r="Q25" s="29">
        <v>42</v>
      </c>
      <c r="R25" s="29">
        <v>42</v>
      </c>
      <c r="S25" s="29">
        <v>43</v>
      </c>
      <c r="T25" s="29">
        <v>43</v>
      </c>
      <c r="U25" s="29">
        <v>31</v>
      </c>
      <c r="V25" s="29">
        <v>52.3</v>
      </c>
      <c r="W25" s="28">
        <f t="shared" si="0"/>
        <v>100</v>
      </c>
      <c r="X25" s="29">
        <v>57.5</v>
      </c>
      <c r="Y25" s="29">
        <v>57.5</v>
      </c>
      <c r="Z25" s="29">
        <v>42</v>
      </c>
      <c r="AA25" s="29">
        <v>42</v>
      </c>
      <c r="AB25" s="29">
        <v>45.4</v>
      </c>
      <c r="AC25" s="29">
        <v>42.8</v>
      </c>
      <c r="AD25" s="29">
        <v>48</v>
      </c>
      <c r="AE25" s="29">
        <v>48</v>
      </c>
      <c r="AF25" s="29">
        <v>48.88</v>
      </c>
      <c r="AG25" s="29">
        <v>48.88</v>
      </c>
      <c r="AH25" s="28">
        <f t="shared" si="1"/>
        <v>100</v>
      </c>
      <c r="AI25" s="29">
        <v>39.5</v>
      </c>
      <c r="AJ25" s="29">
        <v>56.88</v>
      </c>
      <c r="AK25" s="28">
        <f t="shared" si="2"/>
        <v>100</v>
      </c>
      <c r="AL25" s="30">
        <f t="shared" si="3"/>
        <v>20.9</v>
      </c>
      <c r="AM25" s="11" t="str">
        <f t="shared" si="4"/>
        <v>Смак</v>
      </c>
      <c r="AN25" s="11" t="str">
        <f t="shared" si="5"/>
        <v> пр. 9-ой Пятилетки, 5</v>
      </c>
      <c r="AO25" s="15">
        <f t="shared" si="8"/>
        <v>41.928518518518516</v>
      </c>
    </row>
    <row r="26" spans="1:41" s="12" customFormat="1" ht="15.75" customHeight="1">
      <c r="A26" s="18">
        <v>21</v>
      </c>
      <c r="B26" s="19" t="s">
        <v>58</v>
      </c>
      <c r="C26" s="29">
        <v>28.27</v>
      </c>
      <c r="D26" s="29">
        <v>51.12</v>
      </c>
      <c r="E26" s="29">
        <v>34.833333333333336</v>
      </c>
      <c r="F26" s="29">
        <v>41.333333333333336</v>
      </c>
      <c r="G26" s="29">
        <v>28.46</v>
      </c>
      <c r="H26" s="29">
        <v>28.46</v>
      </c>
      <c r="I26" s="33">
        <f t="shared" si="6"/>
        <v>100</v>
      </c>
      <c r="J26" s="29">
        <v>33.07692307692307</v>
      </c>
      <c r="K26" s="29">
        <v>35</v>
      </c>
      <c r="L26" s="29">
        <v>19.9</v>
      </c>
      <c r="M26" s="29">
        <v>39</v>
      </c>
      <c r="N26" s="29">
        <v>41.25</v>
      </c>
      <c r="O26" s="29">
        <v>41.67</v>
      </c>
      <c r="P26" s="28">
        <f t="shared" si="7"/>
        <v>100</v>
      </c>
      <c r="Q26" s="29">
        <v>33.333333333333336</v>
      </c>
      <c r="R26" s="29">
        <v>43.333333333333336</v>
      </c>
      <c r="S26" s="29">
        <v>30.71</v>
      </c>
      <c r="T26" s="29">
        <v>30.71</v>
      </c>
      <c r="U26" s="29">
        <v>28</v>
      </c>
      <c r="V26" s="29">
        <v>30.7</v>
      </c>
      <c r="W26" s="28">
        <f t="shared" si="0"/>
        <v>100</v>
      </c>
      <c r="X26" s="29">
        <v>40</v>
      </c>
      <c r="Y26" s="29">
        <v>40</v>
      </c>
      <c r="Z26" s="29">
        <v>42</v>
      </c>
      <c r="AA26" s="29">
        <v>42</v>
      </c>
      <c r="AB26" s="29">
        <v>36.9</v>
      </c>
      <c r="AC26" s="29">
        <v>47.16</v>
      </c>
      <c r="AD26" s="29">
        <v>36.66666666666667</v>
      </c>
      <c r="AE26" s="29">
        <v>36.66666666666667</v>
      </c>
      <c r="AF26" s="29">
        <v>36.66</v>
      </c>
      <c r="AG26" s="29">
        <v>36.66</v>
      </c>
      <c r="AH26" s="28">
        <f t="shared" si="1"/>
        <v>100</v>
      </c>
      <c r="AI26" s="29">
        <v>26.55</v>
      </c>
      <c r="AJ26" s="29">
        <v>29.98</v>
      </c>
      <c r="AK26" s="28">
        <f t="shared" si="2"/>
        <v>100</v>
      </c>
      <c r="AL26" s="30">
        <f t="shared" si="3"/>
        <v>19.9</v>
      </c>
      <c r="AM26" s="11" t="str">
        <f t="shared" si="4"/>
        <v>Смак</v>
      </c>
      <c r="AN26" s="11" t="str">
        <f t="shared" si="5"/>
        <v> пр. 9-ой Пятилетки, 5</v>
      </c>
      <c r="AO26" s="15">
        <f t="shared" si="8"/>
        <v>33.107350427350426</v>
      </c>
    </row>
    <row r="27" spans="1:41" s="12" customFormat="1" ht="15">
      <c r="A27" s="18">
        <v>22</v>
      </c>
      <c r="B27" s="19" t="s">
        <v>35</v>
      </c>
      <c r="C27" s="29">
        <v>45.43</v>
      </c>
      <c r="D27" s="29">
        <v>80.63</v>
      </c>
      <c r="E27" s="29">
        <v>34.33333333333333</v>
      </c>
      <c r="F27" s="29">
        <v>76.73684210526316</v>
      </c>
      <c r="G27" s="29">
        <v>50.11</v>
      </c>
      <c r="H27" s="29">
        <v>73.65</v>
      </c>
      <c r="I27" s="33">
        <f t="shared" si="6"/>
        <v>100</v>
      </c>
      <c r="J27" s="29">
        <v>59.33333333333333</v>
      </c>
      <c r="K27" s="29">
        <v>68.6021505376344</v>
      </c>
      <c r="L27" s="29">
        <v>28</v>
      </c>
      <c r="M27" s="29">
        <v>65</v>
      </c>
      <c r="N27" s="29">
        <v>45.55</v>
      </c>
      <c r="O27" s="29">
        <v>61.11</v>
      </c>
      <c r="P27" s="28">
        <f t="shared" si="7"/>
        <v>100</v>
      </c>
      <c r="Q27" s="29">
        <v>43.333333333333336</v>
      </c>
      <c r="R27" s="29">
        <v>91.57894736842105</v>
      </c>
      <c r="S27" s="29">
        <v>37</v>
      </c>
      <c r="T27" s="29">
        <v>69</v>
      </c>
      <c r="U27" s="29">
        <v>41.8</v>
      </c>
      <c r="V27" s="29">
        <v>60</v>
      </c>
      <c r="W27" s="28">
        <f t="shared" si="0"/>
        <v>100</v>
      </c>
      <c r="X27" s="29">
        <v>57.8</v>
      </c>
      <c r="Y27" s="29">
        <v>77.77</v>
      </c>
      <c r="Z27" s="29">
        <v>46</v>
      </c>
      <c r="AA27" s="29">
        <v>59</v>
      </c>
      <c r="AB27" s="29">
        <v>62.12</v>
      </c>
      <c r="AC27" s="29">
        <v>74.12</v>
      </c>
      <c r="AD27" s="29">
        <v>53.33333333333333</v>
      </c>
      <c r="AE27" s="29">
        <v>74.44444444444444</v>
      </c>
      <c r="AF27" s="29">
        <v>75.55</v>
      </c>
      <c r="AG27" s="29">
        <v>75.55</v>
      </c>
      <c r="AH27" s="28">
        <f t="shared" si="1"/>
        <v>100</v>
      </c>
      <c r="AI27" s="29">
        <v>37</v>
      </c>
      <c r="AJ27" s="29">
        <v>58</v>
      </c>
      <c r="AK27" s="28">
        <f t="shared" si="2"/>
        <v>100</v>
      </c>
      <c r="AL27" s="30">
        <f t="shared" si="3"/>
        <v>28</v>
      </c>
      <c r="AM27" s="11" t="str">
        <f t="shared" si="4"/>
        <v>Смак</v>
      </c>
      <c r="AN27" s="11" t="str">
        <f t="shared" si="5"/>
        <v> пр. 9-ой Пятилетки, 5</v>
      </c>
      <c r="AO27" s="15">
        <f t="shared" si="8"/>
        <v>47.77955555555556</v>
      </c>
    </row>
    <row r="28" spans="1:41" s="12" customFormat="1" ht="15.75" customHeight="1">
      <c r="A28" s="18">
        <v>23</v>
      </c>
      <c r="B28" s="19" t="s">
        <v>36</v>
      </c>
      <c r="C28" s="29">
        <v>249.94</v>
      </c>
      <c r="D28" s="29">
        <v>329.19</v>
      </c>
      <c r="E28" s="29">
        <v>210.55555555555554</v>
      </c>
      <c r="F28" s="29">
        <v>395.65217391304344</v>
      </c>
      <c r="G28" s="29">
        <v>159.87</v>
      </c>
      <c r="H28" s="29">
        <v>179</v>
      </c>
      <c r="I28" s="33">
        <f t="shared" si="6"/>
        <v>100</v>
      </c>
      <c r="J28" s="29">
        <v>196.95</v>
      </c>
      <c r="K28" s="29">
        <v>196.95</v>
      </c>
      <c r="L28" s="29">
        <v>240</v>
      </c>
      <c r="M28" s="29">
        <v>300</v>
      </c>
      <c r="N28" s="29">
        <v>216.67</v>
      </c>
      <c r="O28" s="29">
        <v>272.73</v>
      </c>
      <c r="P28" s="28">
        <f t="shared" si="7"/>
        <v>100</v>
      </c>
      <c r="Q28" s="29">
        <v>275</v>
      </c>
      <c r="R28" s="29">
        <v>316.6666666666667</v>
      </c>
      <c r="S28" s="29">
        <v>113</v>
      </c>
      <c r="T28" s="29">
        <v>313</v>
      </c>
      <c r="U28" s="29">
        <v>198</v>
      </c>
      <c r="V28" s="29">
        <v>311.11</v>
      </c>
      <c r="W28" s="28">
        <f t="shared" si="0"/>
        <v>100</v>
      </c>
      <c r="X28" s="29">
        <v>124</v>
      </c>
      <c r="Y28" s="29">
        <v>124</v>
      </c>
      <c r="Z28" s="29">
        <v>148</v>
      </c>
      <c r="AA28" s="29">
        <v>148</v>
      </c>
      <c r="AB28" s="29">
        <v>161.9</v>
      </c>
      <c r="AC28" s="29">
        <v>161.9</v>
      </c>
      <c r="AD28" s="29">
        <v>163.63636363636363</v>
      </c>
      <c r="AE28" s="29">
        <v>255.55555555555557</v>
      </c>
      <c r="AF28" s="29" t="s">
        <v>16</v>
      </c>
      <c r="AG28" s="29" t="s">
        <v>16</v>
      </c>
      <c r="AH28" s="28">
        <f t="shared" si="1"/>
        <v>80</v>
      </c>
      <c r="AI28" s="29">
        <v>140</v>
      </c>
      <c r="AJ28" s="29">
        <v>240</v>
      </c>
      <c r="AK28" s="28">
        <f t="shared" si="2"/>
        <v>100</v>
      </c>
      <c r="AL28" s="30">
        <f t="shared" si="3"/>
        <v>113</v>
      </c>
      <c r="AM28" s="11" t="str">
        <f t="shared" si="4"/>
        <v>Тутлах</v>
      </c>
      <c r="AN28" s="11" t="str">
        <f t="shared" si="5"/>
        <v> ул. Энтузиастов, 40</v>
      </c>
      <c r="AO28" s="15">
        <f t="shared" si="8"/>
        <v>185.53727994227998</v>
      </c>
    </row>
    <row r="29" spans="1:41" s="12" customFormat="1" ht="15">
      <c r="A29" s="18">
        <v>24</v>
      </c>
      <c r="B29" s="19" t="s">
        <v>37</v>
      </c>
      <c r="C29" s="29">
        <v>399.97</v>
      </c>
      <c r="D29" s="29">
        <v>500.11</v>
      </c>
      <c r="E29" s="29">
        <v>521.6666666666667</v>
      </c>
      <c r="F29" s="29">
        <v>721.6666666666667</v>
      </c>
      <c r="G29" s="29">
        <v>411</v>
      </c>
      <c r="H29" s="29">
        <v>514</v>
      </c>
      <c r="I29" s="33">
        <f t="shared" si="6"/>
        <v>100</v>
      </c>
      <c r="J29" s="29">
        <v>320.6</v>
      </c>
      <c r="K29" s="29">
        <v>613.8888888888889</v>
      </c>
      <c r="L29" s="29">
        <v>490.9</v>
      </c>
      <c r="M29" s="29">
        <v>805.55</v>
      </c>
      <c r="N29" s="29">
        <v>261.11</v>
      </c>
      <c r="O29" s="29">
        <v>292</v>
      </c>
      <c r="P29" s="28">
        <f t="shared" si="7"/>
        <v>100</v>
      </c>
      <c r="Q29" s="29">
        <v>220</v>
      </c>
      <c r="R29" s="29">
        <v>220</v>
      </c>
      <c r="S29" s="29">
        <v>475</v>
      </c>
      <c r="T29" s="29">
        <v>583</v>
      </c>
      <c r="U29" s="29" t="s">
        <v>16</v>
      </c>
      <c r="V29" s="29" t="s">
        <v>16</v>
      </c>
      <c r="W29" s="28">
        <f t="shared" si="0"/>
        <v>66.66666666666667</v>
      </c>
      <c r="X29" s="29">
        <v>255.55</v>
      </c>
      <c r="Y29" s="29">
        <v>511.11</v>
      </c>
      <c r="Z29" s="29" t="s">
        <v>16</v>
      </c>
      <c r="AA29" s="29" t="s">
        <v>16</v>
      </c>
      <c r="AB29" s="29">
        <v>232.5</v>
      </c>
      <c r="AC29" s="29">
        <v>509.99</v>
      </c>
      <c r="AD29" s="29">
        <v>354</v>
      </c>
      <c r="AE29" s="29">
        <v>354</v>
      </c>
      <c r="AF29" s="29" t="s">
        <v>16</v>
      </c>
      <c r="AG29" s="29" t="s">
        <v>16</v>
      </c>
      <c r="AH29" s="28">
        <f t="shared" si="1"/>
        <v>60</v>
      </c>
      <c r="AI29" s="29">
        <v>475</v>
      </c>
      <c r="AJ29" s="29">
        <v>515</v>
      </c>
      <c r="AK29" s="28">
        <f t="shared" si="2"/>
        <v>100</v>
      </c>
      <c r="AL29" s="30">
        <f t="shared" si="3"/>
        <v>220</v>
      </c>
      <c r="AM29" s="11" t="str">
        <f t="shared" si="4"/>
        <v>Вкус</v>
      </c>
      <c r="AN29" s="11" t="str">
        <f t="shared" si="5"/>
        <v> ул. Гражданская, 105</v>
      </c>
      <c r="AO29" s="15">
        <f t="shared" si="8"/>
        <v>368.1080555555556</v>
      </c>
    </row>
    <row r="30" spans="1:41" s="12" customFormat="1" ht="15.75" customHeight="1">
      <c r="A30" s="18">
        <v>25</v>
      </c>
      <c r="B30" s="19" t="s">
        <v>38</v>
      </c>
      <c r="C30" s="29">
        <v>61.98</v>
      </c>
      <c r="D30" s="29">
        <v>85.18</v>
      </c>
      <c r="E30" s="29">
        <v>64.22222222222221</v>
      </c>
      <c r="F30" s="29">
        <v>64.22222222222221</v>
      </c>
      <c r="G30" s="29">
        <v>54.74</v>
      </c>
      <c r="H30" s="29">
        <v>72.89</v>
      </c>
      <c r="I30" s="33">
        <f t="shared" si="6"/>
        <v>100</v>
      </c>
      <c r="J30" s="29" t="s">
        <v>16</v>
      </c>
      <c r="K30" s="29" t="s">
        <v>16</v>
      </c>
      <c r="L30" s="29">
        <v>61.3</v>
      </c>
      <c r="M30" s="29">
        <v>86.4</v>
      </c>
      <c r="N30" s="29" t="s">
        <v>16</v>
      </c>
      <c r="O30" s="29" t="s">
        <v>16</v>
      </c>
      <c r="P30" s="28">
        <f t="shared" si="7"/>
        <v>33.333333333333336</v>
      </c>
      <c r="Q30" s="29">
        <v>70</v>
      </c>
      <c r="R30" s="29">
        <v>73.33333333333333</v>
      </c>
      <c r="S30" s="29">
        <v>56</v>
      </c>
      <c r="T30" s="29">
        <v>82</v>
      </c>
      <c r="U30" s="29" t="s">
        <v>16</v>
      </c>
      <c r="V30" s="29" t="s">
        <v>16</v>
      </c>
      <c r="W30" s="28">
        <f t="shared" si="0"/>
        <v>66.66666666666667</v>
      </c>
      <c r="X30" s="29">
        <v>84</v>
      </c>
      <c r="Y30" s="29">
        <v>84</v>
      </c>
      <c r="Z30" s="29" t="s">
        <v>16</v>
      </c>
      <c r="AA30" s="29" t="s">
        <v>16</v>
      </c>
      <c r="AB30" s="29">
        <v>62.88</v>
      </c>
      <c r="AC30" s="29">
        <v>62.88</v>
      </c>
      <c r="AD30" s="29">
        <v>56</v>
      </c>
      <c r="AE30" s="29">
        <v>72</v>
      </c>
      <c r="AF30" s="29" t="s">
        <v>16</v>
      </c>
      <c r="AG30" s="29" t="s">
        <v>16</v>
      </c>
      <c r="AH30" s="28">
        <f t="shared" si="1"/>
        <v>60</v>
      </c>
      <c r="AI30" s="29">
        <v>51</v>
      </c>
      <c r="AJ30" s="29">
        <v>67.5</v>
      </c>
      <c r="AK30" s="28">
        <f t="shared" si="2"/>
        <v>100</v>
      </c>
      <c r="AL30" s="30">
        <f t="shared" si="3"/>
        <v>51</v>
      </c>
      <c r="AM30" s="11" t="str">
        <f t="shared" si="4"/>
        <v>ЗАО "ТК "Центральный"</v>
      </c>
      <c r="AN30" s="11" t="str">
        <f t="shared" si="5"/>
        <v> ул. Гагарина д.1</v>
      </c>
      <c r="AO30" s="15">
        <f t="shared" si="8"/>
        <v>62.21222222222222</v>
      </c>
    </row>
    <row r="31" spans="1:41" s="12" customFormat="1" ht="15">
      <c r="A31" s="18">
        <v>26</v>
      </c>
      <c r="B31" s="19" t="s">
        <v>39</v>
      </c>
      <c r="C31" s="29">
        <v>144.47</v>
      </c>
      <c r="D31" s="29">
        <v>228.54</v>
      </c>
      <c r="E31" s="29">
        <v>102</v>
      </c>
      <c r="F31" s="29">
        <v>185.42857142857144</v>
      </c>
      <c r="G31" s="29">
        <v>151.6</v>
      </c>
      <c r="H31" s="29">
        <v>209.93</v>
      </c>
      <c r="I31" s="33">
        <f t="shared" si="6"/>
        <v>100</v>
      </c>
      <c r="J31" s="29">
        <v>136.44444444444443</v>
      </c>
      <c r="K31" s="29">
        <v>189.66666666666666</v>
      </c>
      <c r="L31" s="29">
        <v>165.9</v>
      </c>
      <c r="M31" s="29">
        <v>206.4</v>
      </c>
      <c r="N31" s="29">
        <v>140</v>
      </c>
      <c r="O31" s="29">
        <v>140</v>
      </c>
      <c r="P31" s="28">
        <f t="shared" si="7"/>
        <v>100</v>
      </c>
      <c r="Q31" s="29">
        <v>233.33333333333334</v>
      </c>
      <c r="R31" s="29">
        <v>233.33333333333334</v>
      </c>
      <c r="S31" s="29">
        <v>166</v>
      </c>
      <c r="T31" s="29">
        <v>174</v>
      </c>
      <c r="U31" s="29">
        <v>205.55</v>
      </c>
      <c r="V31" s="29">
        <v>205.55</v>
      </c>
      <c r="W31" s="28">
        <f t="shared" si="0"/>
        <v>100</v>
      </c>
      <c r="X31" s="29">
        <v>155.55</v>
      </c>
      <c r="Y31" s="29">
        <v>155.55</v>
      </c>
      <c r="Z31" s="29">
        <v>150</v>
      </c>
      <c r="AA31" s="29">
        <v>210</v>
      </c>
      <c r="AB31" s="29">
        <v>117.55</v>
      </c>
      <c r="AC31" s="29">
        <v>117.55</v>
      </c>
      <c r="AD31" s="29">
        <v>144</v>
      </c>
      <c r="AE31" s="29">
        <v>168</v>
      </c>
      <c r="AF31" s="29" t="s">
        <v>16</v>
      </c>
      <c r="AG31" s="29" t="s">
        <v>16</v>
      </c>
      <c r="AH31" s="28">
        <f t="shared" si="1"/>
        <v>80</v>
      </c>
      <c r="AI31" s="29">
        <v>153</v>
      </c>
      <c r="AJ31" s="29">
        <v>200</v>
      </c>
      <c r="AK31" s="28">
        <f t="shared" si="2"/>
        <v>100</v>
      </c>
      <c r="AL31" s="30">
        <f t="shared" si="3"/>
        <v>102</v>
      </c>
      <c r="AM31" s="11" t="str">
        <f t="shared" si="4"/>
        <v>Магнит</v>
      </c>
      <c r="AN31" s="11" t="str">
        <f t="shared" si="5"/>
        <v> ул. Гражданская, 77</v>
      </c>
      <c r="AO31" s="15">
        <f t="shared" si="8"/>
        <v>154.6712698412698</v>
      </c>
    </row>
    <row r="32" spans="1:41" s="12" customFormat="1" ht="15.75" customHeight="1">
      <c r="A32" s="18">
        <v>27</v>
      </c>
      <c r="B32" s="19" t="s">
        <v>40</v>
      </c>
      <c r="C32" s="29">
        <v>369.99</v>
      </c>
      <c r="D32" s="29">
        <v>564.99</v>
      </c>
      <c r="E32" s="29">
        <v>289.9</v>
      </c>
      <c r="F32" s="29">
        <v>676</v>
      </c>
      <c r="G32" s="29">
        <v>399</v>
      </c>
      <c r="H32" s="29">
        <v>599</v>
      </c>
      <c r="I32" s="33">
        <f t="shared" si="6"/>
        <v>100</v>
      </c>
      <c r="J32" s="29">
        <v>336.6</v>
      </c>
      <c r="K32" s="29">
        <v>336.6</v>
      </c>
      <c r="L32" s="29">
        <v>298.9</v>
      </c>
      <c r="M32" s="29">
        <v>880</v>
      </c>
      <c r="N32" s="29">
        <v>420</v>
      </c>
      <c r="O32" s="29">
        <v>700</v>
      </c>
      <c r="P32" s="28">
        <f t="shared" si="7"/>
        <v>100</v>
      </c>
      <c r="Q32" s="29">
        <v>211</v>
      </c>
      <c r="R32" s="29">
        <v>461.5</v>
      </c>
      <c r="S32" s="29">
        <v>288</v>
      </c>
      <c r="T32" s="29">
        <v>563</v>
      </c>
      <c r="U32" s="29">
        <v>280</v>
      </c>
      <c r="V32" s="29">
        <v>325</v>
      </c>
      <c r="W32" s="28">
        <f t="shared" si="0"/>
        <v>100</v>
      </c>
      <c r="X32" s="29">
        <v>450</v>
      </c>
      <c r="Y32" s="29">
        <v>450</v>
      </c>
      <c r="Z32" s="29">
        <v>295</v>
      </c>
      <c r="AA32" s="29">
        <v>365</v>
      </c>
      <c r="AB32" s="29">
        <v>294</v>
      </c>
      <c r="AC32" s="29">
        <v>336.6</v>
      </c>
      <c r="AD32" s="29">
        <v>398</v>
      </c>
      <c r="AE32" s="29">
        <v>489</v>
      </c>
      <c r="AF32" s="29" t="s">
        <v>16</v>
      </c>
      <c r="AG32" s="29" t="s">
        <v>16</v>
      </c>
      <c r="AH32" s="28">
        <f t="shared" si="1"/>
        <v>80</v>
      </c>
      <c r="AI32" s="29">
        <v>320</v>
      </c>
      <c r="AJ32" s="29">
        <v>805</v>
      </c>
      <c r="AK32" s="28">
        <f t="shared" si="2"/>
        <v>100</v>
      </c>
      <c r="AL32" s="30">
        <f t="shared" si="3"/>
        <v>211</v>
      </c>
      <c r="AM32" s="11" t="str">
        <f t="shared" si="4"/>
        <v>Вкус</v>
      </c>
      <c r="AN32" s="11" t="str">
        <f t="shared" si="5"/>
        <v> ул. Гражданская, 105</v>
      </c>
      <c r="AO32" s="15">
        <f t="shared" si="8"/>
        <v>332.17071428571427</v>
      </c>
    </row>
    <row r="33" spans="1:41" s="12" customFormat="1" ht="15">
      <c r="A33" s="18">
        <v>28</v>
      </c>
      <c r="B33" s="19" t="s">
        <v>41</v>
      </c>
      <c r="C33" s="29">
        <v>27.89</v>
      </c>
      <c r="D33" s="29">
        <v>39.99</v>
      </c>
      <c r="E33" s="29">
        <v>35.9</v>
      </c>
      <c r="F33" s="29">
        <v>35.9</v>
      </c>
      <c r="G33" s="29">
        <v>20</v>
      </c>
      <c r="H33" s="29">
        <v>24.9</v>
      </c>
      <c r="I33" s="33">
        <f t="shared" si="6"/>
        <v>100</v>
      </c>
      <c r="J33" s="29">
        <v>31.9</v>
      </c>
      <c r="K33" s="29">
        <v>31.9</v>
      </c>
      <c r="L33" s="29" t="s">
        <v>113</v>
      </c>
      <c r="M33" s="29">
        <v>35.9</v>
      </c>
      <c r="N33" s="29">
        <v>30</v>
      </c>
      <c r="O33" s="29">
        <v>30</v>
      </c>
      <c r="P33" s="28">
        <f t="shared" si="7"/>
        <v>100</v>
      </c>
      <c r="Q33" s="29">
        <v>20</v>
      </c>
      <c r="R33" s="29">
        <v>32</v>
      </c>
      <c r="S33" s="29">
        <v>20</v>
      </c>
      <c r="T33" s="29">
        <v>24</v>
      </c>
      <c r="U33" s="29">
        <v>28</v>
      </c>
      <c r="V33" s="29">
        <v>34</v>
      </c>
      <c r="W33" s="28">
        <f t="shared" si="0"/>
        <v>100</v>
      </c>
      <c r="X33" s="29">
        <v>36</v>
      </c>
      <c r="Y33" s="29">
        <v>36</v>
      </c>
      <c r="Z33" s="29" t="s">
        <v>105</v>
      </c>
      <c r="AA33" s="29" t="s">
        <v>105</v>
      </c>
      <c r="AB33" s="29">
        <v>31.9</v>
      </c>
      <c r="AC33" s="29">
        <v>31.9</v>
      </c>
      <c r="AD33" s="29">
        <v>18</v>
      </c>
      <c r="AE33" s="29">
        <v>37</v>
      </c>
      <c r="AF33" s="29" t="s">
        <v>16</v>
      </c>
      <c r="AG33" s="29" t="s">
        <v>16</v>
      </c>
      <c r="AH33" s="28">
        <f t="shared" si="1"/>
        <v>80</v>
      </c>
      <c r="AI33" s="29">
        <v>20</v>
      </c>
      <c r="AJ33" s="29">
        <v>40</v>
      </c>
      <c r="AK33" s="28">
        <f t="shared" si="2"/>
        <v>100</v>
      </c>
      <c r="AL33" s="30">
        <f t="shared" si="3"/>
        <v>18</v>
      </c>
      <c r="AM33" s="11" t="str">
        <f t="shared" si="4"/>
        <v>Продукты</v>
      </c>
      <c r="AN33" s="11" t="str">
        <f t="shared" si="5"/>
        <v> ул. Гузовского, 19</v>
      </c>
      <c r="AO33" s="15">
        <f t="shared" si="8"/>
        <v>26.632499999999997</v>
      </c>
    </row>
    <row r="34" spans="1:41" s="12" customFormat="1" ht="15">
      <c r="A34" s="18">
        <v>29</v>
      </c>
      <c r="B34" s="19" t="s">
        <v>42</v>
      </c>
      <c r="C34" s="29">
        <v>21.89</v>
      </c>
      <c r="D34" s="29">
        <v>39.99</v>
      </c>
      <c r="E34" s="29">
        <v>29.9</v>
      </c>
      <c r="F34" s="29">
        <v>29.9</v>
      </c>
      <c r="G34" s="29">
        <v>22.9</v>
      </c>
      <c r="H34" s="29">
        <v>24.9</v>
      </c>
      <c r="I34" s="33">
        <f t="shared" si="6"/>
        <v>100</v>
      </c>
      <c r="J34" s="29">
        <v>25.3</v>
      </c>
      <c r="K34" s="29">
        <v>25.3</v>
      </c>
      <c r="L34" s="29">
        <v>27.9</v>
      </c>
      <c r="M34" s="29">
        <v>39</v>
      </c>
      <c r="N34" s="29">
        <v>30</v>
      </c>
      <c r="O34" s="29">
        <v>30</v>
      </c>
      <c r="P34" s="28">
        <f t="shared" si="7"/>
        <v>100</v>
      </c>
      <c r="Q34" s="29">
        <v>25</v>
      </c>
      <c r="R34" s="29">
        <v>25</v>
      </c>
      <c r="S34" s="29">
        <v>18</v>
      </c>
      <c r="T34" s="29">
        <v>30</v>
      </c>
      <c r="U34" s="29">
        <v>25</v>
      </c>
      <c r="V34" s="29">
        <v>38</v>
      </c>
      <c r="W34" s="28">
        <f t="shared" si="0"/>
        <v>100</v>
      </c>
      <c r="X34" s="29">
        <v>35</v>
      </c>
      <c r="Y34" s="29">
        <v>35</v>
      </c>
      <c r="Z34" s="29" t="s">
        <v>106</v>
      </c>
      <c r="AA34" s="29" t="s">
        <v>106</v>
      </c>
      <c r="AB34" s="29">
        <v>30.5</v>
      </c>
      <c r="AC34" s="29">
        <v>30.5</v>
      </c>
      <c r="AD34" s="29">
        <v>29</v>
      </c>
      <c r="AE34" s="29">
        <v>29</v>
      </c>
      <c r="AF34" s="29" t="s">
        <v>16</v>
      </c>
      <c r="AG34" s="29" t="s">
        <v>16</v>
      </c>
      <c r="AH34" s="28">
        <f t="shared" si="1"/>
        <v>80</v>
      </c>
      <c r="AI34" s="29">
        <v>20</v>
      </c>
      <c r="AJ34" s="29">
        <v>30</v>
      </c>
      <c r="AK34" s="28">
        <f t="shared" si="2"/>
        <v>100</v>
      </c>
      <c r="AL34" s="30">
        <f t="shared" si="3"/>
        <v>18</v>
      </c>
      <c r="AM34" s="11" t="str">
        <f t="shared" si="4"/>
        <v>Тутлах</v>
      </c>
      <c r="AN34" s="11" t="str">
        <f t="shared" si="5"/>
        <v> ул. Энтузиастов, 40</v>
      </c>
      <c r="AO34" s="15">
        <f t="shared" si="8"/>
        <v>26.183846153846147</v>
      </c>
    </row>
    <row r="35" spans="1:41" s="12" customFormat="1" ht="15">
      <c r="A35" s="18">
        <v>30</v>
      </c>
      <c r="B35" s="19" t="s">
        <v>43</v>
      </c>
      <c r="C35" s="29">
        <v>16.19</v>
      </c>
      <c r="D35" s="29">
        <v>16.19</v>
      </c>
      <c r="E35" s="29">
        <v>28.9</v>
      </c>
      <c r="F35" s="29">
        <v>28.9</v>
      </c>
      <c r="G35" s="29">
        <v>10.9</v>
      </c>
      <c r="H35" s="29">
        <v>44.9</v>
      </c>
      <c r="I35" s="33">
        <f t="shared" si="6"/>
        <v>100</v>
      </c>
      <c r="J35" s="29">
        <v>25.9</v>
      </c>
      <c r="K35" s="29">
        <v>25.9</v>
      </c>
      <c r="L35" s="29">
        <v>29.9</v>
      </c>
      <c r="M35" s="29">
        <v>29.9</v>
      </c>
      <c r="N35" s="29">
        <v>20</v>
      </c>
      <c r="O35" s="29">
        <v>20</v>
      </c>
      <c r="P35" s="28">
        <f t="shared" si="7"/>
        <v>100</v>
      </c>
      <c r="Q35" s="29">
        <v>19</v>
      </c>
      <c r="R35" s="29">
        <v>19</v>
      </c>
      <c r="S35" s="29">
        <v>10</v>
      </c>
      <c r="T35" s="29">
        <v>13</v>
      </c>
      <c r="U35" s="29">
        <v>32</v>
      </c>
      <c r="V35" s="29">
        <v>32</v>
      </c>
      <c r="W35" s="28">
        <f t="shared" si="0"/>
        <v>100</v>
      </c>
      <c r="X35" s="29">
        <v>28</v>
      </c>
      <c r="Y35" s="29">
        <v>28</v>
      </c>
      <c r="Z35" s="29">
        <v>14</v>
      </c>
      <c r="AA35" s="29">
        <v>14</v>
      </c>
      <c r="AB35" s="29">
        <v>25.9</v>
      </c>
      <c r="AC35" s="29">
        <v>25.9</v>
      </c>
      <c r="AD35" s="29">
        <v>65</v>
      </c>
      <c r="AE35" s="29">
        <v>65</v>
      </c>
      <c r="AF35" s="29" t="s">
        <v>16</v>
      </c>
      <c r="AG35" s="29" t="s">
        <v>16</v>
      </c>
      <c r="AH35" s="28">
        <f t="shared" si="1"/>
        <v>80</v>
      </c>
      <c r="AI35" s="29">
        <v>27</v>
      </c>
      <c r="AJ35" s="29">
        <v>48</v>
      </c>
      <c r="AK35" s="28">
        <f t="shared" si="2"/>
        <v>100</v>
      </c>
      <c r="AL35" s="30">
        <f t="shared" si="3"/>
        <v>10</v>
      </c>
      <c r="AM35" s="11" t="str">
        <f t="shared" si="4"/>
        <v>Тутлах</v>
      </c>
      <c r="AN35" s="11" t="str">
        <f t="shared" si="5"/>
        <v> ул. Энтузиастов, 40</v>
      </c>
      <c r="AO35" s="15">
        <f t="shared" si="8"/>
        <v>25.19214285714285</v>
      </c>
    </row>
    <row r="36" spans="1:41" s="12" customFormat="1" ht="15">
      <c r="A36" s="18">
        <v>31</v>
      </c>
      <c r="B36" s="19" t="s">
        <v>44</v>
      </c>
      <c r="C36" s="29">
        <v>49.89</v>
      </c>
      <c r="D36" s="29">
        <v>49.89</v>
      </c>
      <c r="E36" s="29">
        <v>51.9</v>
      </c>
      <c r="F36" s="29">
        <v>71.9</v>
      </c>
      <c r="G36" s="29">
        <v>38.9</v>
      </c>
      <c r="H36" s="29">
        <v>24.9</v>
      </c>
      <c r="I36" s="33">
        <f t="shared" si="6"/>
        <v>100</v>
      </c>
      <c r="J36" s="29">
        <v>54.2</v>
      </c>
      <c r="K36" s="29">
        <v>54.2</v>
      </c>
      <c r="L36" s="29">
        <v>30</v>
      </c>
      <c r="M36" s="29">
        <v>45</v>
      </c>
      <c r="N36" s="29">
        <v>50</v>
      </c>
      <c r="O36" s="29">
        <v>50</v>
      </c>
      <c r="P36" s="28">
        <f t="shared" si="7"/>
        <v>100</v>
      </c>
      <c r="Q36" s="29">
        <v>50</v>
      </c>
      <c r="R36" s="29">
        <v>53</v>
      </c>
      <c r="S36" s="29">
        <v>20</v>
      </c>
      <c r="T36" s="29">
        <v>40</v>
      </c>
      <c r="U36" s="29">
        <v>30</v>
      </c>
      <c r="V36" s="29">
        <v>55</v>
      </c>
      <c r="W36" s="28">
        <f t="shared" si="0"/>
        <v>100</v>
      </c>
      <c r="X36" s="29">
        <v>57</v>
      </c>
      <c r="Y36" s="29">
        <v>57</v>
      </c>
      <c r="Z36" s="29" t="s">
        <v>16</v>
      </c>
      <c r="AA36" s="29" t="s">
        <v>16</v>
      </c>
      <c r="AB36" s="29">
        <v>59.6</v>
      </c>
      <c r="AC36" s="29">
        <v>59.6</v>
      </c>
      <c r="AD36" s="29">
        <v>75</v>
      </c>
      <c r="AE36" s="29">
        <v>75</v>
      </c>
      <c r="AF36" s="29" t="s">
        <v>16</v>
      </c>
      <c r="AG36" s="29" t="s">
        <v>16</v>
      </c>
      <c r="AH36" s="28">
        <f t="shared" si="1"/>
        <v>60</v>
      </c>
      <c r="AI36" s="29">
        <v>30</v>
      </c>
      <c r="AJ36" s="29">
        <v>50</v>
      </c>
      <c r="AK36" s="28">
        <f t="shared" si="2"/>
        <v>100</v>
      </c>
      <c r="AL36" s="30">
        <f t="shared" si="3"/>
        <v>20</v>
      </c>
      <c r="AM36" s="11" t="str">
        <f t="shared" si="4"/>
        <v>Тутлах</v>
      </c>
      <c r="AN36" s="11" t="str">
        <f t="shared" si="5"/>
        <v> ул. Энтузиастов, 40</v>
      </c>
      <c r="AO36" s="15">
        <f t="shared" si="8"/>
        <v>45.88384615384616</v>
      </c>
    </row>
    <row r="37" spans="1:41" s="12" customFormat="1" ht="15">
      <c r="A37" s="18">
        <v>32</v>
      </c>
      <c r="B37" s="19" t="s">
        <v>45</v>
      </c>
      <c r="C37" s="29">
        <v>39.89</v>
      </c>
      <c r="D37" s="29">
        <v>59.99</v>
      </c>
      <c r="E37" s="29">
        <v>56.9</v>
      </c>
      <c r="F37" s="29">
        <v>86.5</v>
      </c>
      <c r="G37" s="29">
        <v>65.9</v>
      </c>
      <c r="H37" s="29">
        <v>105</v>
      </c>
      <c r="I37" s="33">
        <f t="shared" si="6"/>
        <v>100</v>
      </c>
      <c r="J37" s="29">
        <v>49.9</v>
      </c>
      <c r="K37" s="29">
        <v>49.9</v>
      </c>
      <c r="L37" s="29">
        <v>49.9</v>
      </c>
      <c r="M37" s="29">
        <v>49.9</v>
      </c>
      <c r="N37" s="29">
        <v>40</v>
      </c>
      <c r="O37" s="29">
        <v>40</v>
      </c>
      <c r="P37" s="28">
        <f t="shared" si="7"/>
        <v>100</v>
      </c>
      <c r="Q37" s="29">
        <v>30</v>
      </c>
      <c r="R37" s="29">
        <v>40</v>
      </c>
      <c r="S37" s="29">
        <v>53</v>
      </c>
      <c r="T37" s="29">
        <v>53</v>
      </c>
      <c r="U37" s="29">
        <v>60</v>
      </c>
      <c r="V37" s="29">
        <v>98</v>
      </c>
      <c r="W37" s="28">
        <f t="shared" si="0"/>
        <v>100</v>
      </c>
      <c r="X37" s="29">
        <v>65</v>
      </c>
      <c r="Y37" s="29">
        <v>65</v>
      </c>
      <c r="Z37" s="29">
        <v>45</v>
      </c>
      <c r="AA37" s="29">
        <v>45</v>
      </c>
      <c r="AB37" s="29">
        <v>52</v>
      </c>
      <c r="AC37" s="29">
        <v>52</v>
      </c>
      <c r="AD37" s="29">
        <v>30</v>
      </c>
      <c r="AE37" s="29">
        <v>30</v>
      </c>
      <c r="AF37" s="29" t="s">
        <v>16</v>
      </c>
      <c r="AG37" s="29" t="s">
        <v>16</v>
      </c>
      <c r="AH37" s="28">
        <f t="shared" si="1"/>
        <v>80</v>
      </c>
      <c r="AI37" s="29">
        <v>20</v>
      </c>
      <c r="AJ37" s="29">
        <v>65</v>
      </c>
      <c r="AK37" s="28">
        <f t="shared" si="2"/>
        <v>100</v>
      </c>
      <c r="AL37" s="30">
        <f t="shared" si="3"/>
        <v>20</v>
      </c>
      <c r="AM37" s="11" t="str">
        <f t="shared" si="4"/>
        <v>ЗАО "ТК "Центральный"</v>
      </c>
      <c r="AN37" s="11" t="str">
        <f t="shared" si="5"/>
        <v> ул. Гагарина д.1</v>
      </c>
      <c r="AO37" s="15">
        <f t="shared" si="8"/>
        <v>46.96357142857142</v>
      </c>
    </row>
    <row r="38" spans="1:41" s="12" customFormat="1" ht="15">
      <c r="A38" s="18">
        <v>33</v>
      </c>
      <c r="B38" s="19" t="s">
        <v>46</v>
      </c>
      <c r="C38" s="29">
        <v>47.89</v>
      </c>
      <c r="D38" s="29">
        <v>189.99</v>
      </c>
      <c r="E38" s="29">
        <v>79.9</v>
      </c>
      <c r="F38" s="29">
        <v>79.9</v>
      </c>
      <c r="G38" s="29">
        <v>99.9</v>
      </c>
      <c r="H38" s="29">
        <v>174</v>
      </c>
      <c r="I38" s="33">
        <f t="shared" si="6"/>
        <v>100</v>
      </c>
      <c r="J38" s="29">
        <v>65.9</v>
      </c>
      <c r="K38" s="29">
        <v>99.9</v>
      </c>
      <c r="L38" s="29" t="s">
        <v>110</v>
      </c>
      <c r="M38" s="29">
        <v>120</v>
      </c>
      <c r="N38" s="29">
        <v>45</v>
      </c>
      <c r="O38" s="29">
        <v>60</v>
      </c>
      <c r="P38" s="28">
        <f t="shared" si="7"/>
        <v>100</v>
      </c>
      <c r="Q38" s="29">
        <v>44</v>
      </c>
      <c r="R38" s="29">
        <v>67</v>
      </c>
      <c r="S38" s="29">
        <v>70</v>
      </c>
      <c r="T38" s="29">
        <v>89</v>
      </c>
      <c r="U38" s="27" t="s">
        <v>16</v>
      </c>
      <c r="V38" s="27" t="s">
        <v>16</v>
      </c>
      <c r="W38" s="28">
        <f t="shared" si="0"/>
        <v>66.66666666666667</v>
      </c>
      <c r="X38" s="29">
        <v>90</v>
      </c>
      <c r="Y38" s="29">
        <v>90</v>
      </c>
      <c r="Z38" s="29">
        <v>45</v>
      </c>
      <c r="AA38" s="29">
        <v>45</v>
      </c>
      <c r="AB38" s="29">
        <v>65.9</v>
      </c>
      <c r="AC38" s="29">
        <v>69.9</v>
      </c>
      <c r="AD38" s="29">
        <v>42</v>
      </c>
      <c r="AE38" s="29">
        <v>57</v>
      </c>
      <c r="AF38" s="29" t="s">
        <v>16</v>
      </c>
      <c r="AG38" s="29" t="s">
        <v>16</v>
      </c>
      <c r="AH38" s="28">
        <f t="shared" si="1"/>
        <v>80</v>
      </c>
      <c r="AI38" s="29">
        <v>25</v>
      </c>
      <c r="AJ38" s="29">
        <v>80</v>
      </c>
      <c r="AK38" s="28">
        <f t="shared" si="2"/>
        <v>100</v>
      </c>
      <c r="AL38" s="30">
        <f t="shared" si="3"/>
        <v>25</v>
      </c>
      <c r="AM38" s="11" t="str">
        <f t="shared" si="4"/>
        <v>ЗАО "ТК "Центральный"</v>
      </c>
      <c r="AN38" s="11" t="str">
        <f t="shared" si="5"/>
        <v> ул. Гагарина д.1</v>
      </c>
      <c r="AO38" s="15">
        <f t="shared" si="8"/>
        <v>60.040833333333325</v>
      </c>
    </row>
    <row r="39" spans="1:41" s="12" customFormat="1" ht="15">
      <c r="A39" s="18">
        <v>34</v>
      </c>
      <c r="B39" s="19" t="s">
        <v>47</v>
      </c>
      <c r="C39" s="29">
        <v>89.99</v>
      </c>
      <c r="D39" s="29">
        <v>249.99</v>
      </c>
      <c r="E39" s="29">
        <v>129.9</v>
      </c>
      <c r="F39" s="29">
        <v>208.1</v>
      </c>
      <c r="G39" s="29">
        <v>174</v>
      </c>
      <c r="H39" s="29">
        <v>209</v>
      </c>
      <c r="I39" s="33">
        <f t="shared" si="6"/>
        <v>100</v>
      </c>
      <c r="J39" s="29">
        <v>206.5</v>
      </c>
      <c r="K39" s="29">
        <v>206.5</v>
      </c>
      <c r="L39" s="29">
        <v>80</v>
      </c>
      <c r="M39" s="29">
        <v>150</v>
      </c>
      <c r="N39" s="29" t="s">
        <v>16</v>
      </c>
      <c r="O39" s="29" t="s">
        <v>16</v>
      </c>
      <c r="P39" s="28">
        <f t="shared" si="7"/>
        <v>66.66666666666667</v>
      </c>
      <c r="Q39" s="29">
        <v>175</v>
      </c>
      <c r="R39" s="29">
        <v>175</v>
      </c>
      <c r="S39" s="29" t="s">
        <v>16</v>
      </c>
      <c r="T39" s="29" t="s">
        <v>16</v>
      </c>
      <c r="U39" s="27" t="s">
        <v>16</v>
      </c>
      <c r="V39" s="27" t="s">
        <v>16</v>
      </c>
      <c r="W39" s="28">
        <f t="shared" si="0"/>
        <v>33.333333333333336</v>
      </c>
      <c r="X39" s="29" t="s">
        <v>16</v>
      </c>
      <c r="Y39" s="29" t="s">
        <v>16</v>
      </c>
      <c r="Z39" s="29" t="s">
        <v>16</v>
      </c>
      <c r="AA39" s="29" t="s">
        <v>16</v>
      </c>
      <c r="AB39" s="29">
        <v>231.5</v>
      </c>
      <c r="AC39" s="29">
        <v>231.5</v>
      </c>
      <c r="AD39" s="29">
        <v>75</v>
      </c>
      <c r="AE39" s="29">
        <v>75</v>
      </c>
      <c r="AF39" s="29" t="s">
        <v>16</v>
      </c>
      <c r="AG39" s="29" t="s">
        <v>16</v>
      </c>
      <c r="AH39" s="28">
        <f>100/5*(5-_xlfn.COUNTIFS(AF39,"нет",AG39,"нет")-_xlfn.COUNTIFS(AD39,"нет",AE39,"нет")-_xlfn.COUNTIFS(AB39,"нет",AC39,"нет")-_xlfn.COUNTIFS(Z39,"нет",AA39,"нет")-_xlfn.COUNTIFS(X39,"нет",Y39,"нет"))</f>
        <v>40</v>
      </c>
      <c r="AI39" s="29">
        <v>40</v>
      </c>
      <c r="AJ39" s="29">
        <v>95</v>
      </c>
      <c r="AK39" s="28">
        <f t="shared" si="2"/>
        <v>100</v>
      </c>
      <c r="AL39" s="30">
        <f t="shared" si="3"/>
        <v>40</v>
      </c>
      <c r="AM39" s="11" t="e">
        <f>MID(INDEX($C$4:$AK$5,1,MATCH(MIN(C39:H39,J39:O39,Q39:V39,X39:AG39,AI39:AJ39),C39:AJ39,0)),1,SEARCH(",",INDEX($C$4:$AK$5,1,MATCH(MIN(C39:H39,J39:O39,Q39:V39,X39:AG39,AI39:AJ39),C39:AJ39,0)),1)-1)</f>
        <v>#VALUE!</v>
      </c>
      <c r="AN39" s="11" t="e">
        <f>MID(INDEX($C$4:$AK$5,1,MATCH(MIN(C39:H39,J39:O39,Q39:V39,X39:AG39,AI39:AJ39),C39:AJ39,0)),SEARCH(",",INDEX($C$4:$AK$5,1,MATCH(MIN(C39:H39,J39:O39,Q39:V39,X39:AG39,AI39:AJ39),C39:AJ39,0)),1)+1,30)</f>
        <v>#VALUE!</v>
      </c>
      <c r="AO39" s="15">
        <f t="shared" si="8"/>
        <v>133.54333333333335</v>
      </c>
    </row>
    <row r="40" spans="1:41" s="12" customFormat="1" ht="15.75" customHeight="1">
      <c r="A40" s="18">
        <v>35</v>
      </c>
      <c r="B40" s="19" t="s">
        <v>48</v>
      </c>
      <c r="C40" s="29">
        <v>61.39</v>
      </c>
      <c r="D40" s="29">
        <v>149.99</v>
      </c>
      <c r="E40" s="29">
        <v>89</v>
      </c>
      <c r="F40" s="29">
        <v>123.9</v>
      </c>
      <c r="G40" s="29">
        <v>63.9</v>
      </c>
      <c r="H40" s="29">
        <v>109</v>
      </c>
      <c r="I40" s="33">
        <f t="shared" si="6"/>
        <v>100</v>
      </c>
      <c r="J40" s="29">
        <v>111.5</v>
      </c>
      <c r="K40" s="29">
        <v>133.9</v>
      </c>
      <c r="L40" s="29">
        <v>86</v>
      </c>
      <c r="M40" s="29">
        <v>109.9</v>
      </c>
      <c r="N40" s="29">
        <v>70</v>
      </c>
      <c r="O40" s="29">
        <v>109</v>
      </c>
      <c r="P40" s="28">
        <f t="shared" si="7"/>
        <v>100</v>
      </c>
      <c r="Q40" s="29">
        <v>95</v>
      </c>
      <c r="R40" s="29">
        <v>99</v>
      </c>
      <c r="S40" s="29">
        <v>94</v>
      </c>
      <c r="T40" s="29">
        <v>116</v>
      </c>
      <c r="U40" s="29">
        <v>90</v>
      </c>
      <c r="V40" s="29">
        <v>115</v>
      </c>
      <c r="W40" s="28">
        <f t="shared" si="0"/>
        <v>100</v>
      </c>
      <c r="X40" s="29">
        <v>125</v>
      </c>
      <c r="Y40" s="29">
        <v>170</v>
      </c>
      <c r="Z40" s="29">
        <v>86</v>
      </c>
      <c r="AA40" s="29">
        <v>86</v>
      </c>
      <c r="AB40" s="29">
        <v>108.4</v>
      </c>
      <c r="AC40" s="29">
        <v>133.9</v>
      </c>
      <c r="AD40" s="29">
        <v>53</v>
      </c>
      <c r="AE40" s="29">
        <v>75</v>
      </c>
      <c r="AF40" s="29" t="s">
        <v>16</v>
      </c>
      <c r="AG40" s="29" t="s">
        <v>16</v>
      </c>
      <c r="AH40" s="28">
        <f t="shared" si="1"/>
        <v>80</v>
      </c>
      <c r="AI40" s="29">
        <v>65</v>
      </c>
      <c r="AJ40" s="29">
        <v>90</v>
      </c>
      <c r="AK40" s="28">
        <f t="shared" si="2"/>
        <v>100</v>
      </c>
      <c r="AL40" s="30">
        <f t="shared" si="3"/>
        <v>53</v>
      </c>
      <c r="AM40" s="11" t="str">
        <f t="shared" si="4"/>
        <v>Продукты</v>
      </c>
      <c r="AN40" s="11" t="str">
        <f t="shared" si="5"/>
        <v> ул. Гузовского, 19</v>
      </c>
      <c r="AO40" s="15">
        <f t="shared" si="8"/>
        <v>85.58500000000001</v>
      </c>
    </row>
    <row r="41" spans="1:41" s="12" customFormat="1" ht="15" customHeight="1">
      <c r="A41" s="18">
        <v>36</v>
      </c>
      <c r="B41" s="19" t="s">
        <v>49</v>
      </c>
      <c r="C41" s="29">
        <v>49.89</v>
      </c>
      <c r="D41" s="29">
        <v>49.89</v>
      </c>
      <c r="E41" s="29">
        <v>59.9</v>
      </c>
      <c r="F41" s="29">
        <v>59.9</v>
      </c>
      <c r="G41" s="29">
        <v>62.9</v>
      </c>
      <c r="H41" s="29">
        <v>62.9</v>
      </c>
      <c r="I41" s="33">
        <f t="shared" si="6"/>
        <v>100</v>
      </c>
      <c r="J41" s="29">
        <v>49.9</v>
      </c>
      <c r="K41" s="29">
        <v>49.9</v>
      </c>
      <c r="L41" s="29">
        <v>54.9</v>
      </c>
      <c r="M41" s="29">
        <v>65.9</v>
      </c>
      <c r="N41" s="29">
        <v>30</v>
      </c>
      <c r="O41" s="29">
        <v>52</v>
      </c>
      <c r="P41" s="28">
        <f t="shared" si="7"/>
        <v>100</v>
      </c>
      <c r="Q41" s="29">
        <v>65</v>
      </c>
      <c r="R41" s="29">
        <v>65</v>
      </c>
      <c r="S41" s="29">
        <v>87</v>
      </c>
      <c r="T41" s="29">
        <v>100</v>
      </c>
      <c r="U41" s="29">
        <v>75</v>
      </c>
      <c r="V41" s="29">
        <v>75</v>
      </c>
      <c r="W41" s="28">
        <f t="shared" si="0"/>
        <v>100</v>
      </c>
      <c r="X41" s="29">
        <v>65</v>
      </c>
      <c r="Y41" s="29">
        <v>65</v>
      </c>
      <c r="Z41" s="29" t="s">
        <v>107</v>
      </c>
      <c r="AA41" s="29" t="s">
        <v>16</v>
      </c>
      <c r="AB41" s="29">
        <v>54.9</v>
      </c>
      <c r="AC41" s="29">
        <v>54.9</v>
      </c>
      <c r="AD41" s="29">
        <v>64</v>
      </c>
      <c r="AE41" s="29">
        <v>64</v>
      </c>
      <c r="AF41" s="29" t="s">
        <v>16</v>
      </c>
      <c r="AG41" s="29" t="s">
        <v>16</v>
      </c>
      <c r="AH41" s="28">
        <f t="shared" si="1"/>
        <v>80</v>
      </c>
      <c r="AI41" s="29">
        <v>48</v>
      </c>
      <c r="AJ41" s="29">
        <v>68</v>
      </c>
      <c r="AK41" s="28">
        <f t="shared" si="2"/>
        <v>100</v>
      </c>
      <c r="AL41" s="30">
        <f t="shared" si="3"/>
        <v>30</v>
      </c>
      <c r="AM41" s="11" t="str">
        <f t="shared" si="4"/>
        <v>Санар</v>
      </c>
      <c r="AN41" s="11" t="str">
        <f t="shared" si="5"/>
        <v>Московский проспект, 36</v>
      </c>
      <c r="AO41" s="15">
        <f t="shared" si="8"/>
        <v>58.953076923076914</v>
      </c>
    </row>
    <row r="42" spans="1:41" s="12" customFormat="1" ht="15.75" customHeight="1">
      <c r="A42" s="18">
        <v>37</v>
      </c>
      <c r="B42" s="19" t="s">
        <v>50</v>
      </c>
      <c r="C42" s="29">
        <v>149.99</v>
      </c>
      <c r="D42" s="29">
        <v>179.99</v>
      </c>
      <c r="E42" s="29">
        <v>149.9</v>
      </c>
      <c r="F42" s="29">
        <v>183.9</v>
      </c>
      <c r="G42" s="29">
        <v>128</v>
      </c>
      <c r="H42" s="29">
        <v>128</v>
      </c>
      <c r="I42" s="33">
        <f t="shared" si="6"/>
        <v>100</v>
      </c>
      <c r="J42" s="29">
        <v>193.8</v>
      </c>
      <c r="K42" s="29">
        <v>193.8</v>
      </c>
      <c r="L42" s="29">
        <v>159.9</v>
      </c>
      <c r="M42" s="29">
        <v>229.9</v>
      </c>
      <c r="N42" s="29">
        <v>140</v>
      </c>
      <c r="O42" s="29">
        <v>156</v>
      </c>
      <c r="P42" s="28">
        <f t="shared" si="7"/>
        <v>100</v>
      </c>
      <c r="Q42" s="29">
        <v>110</v>
      </c>
      <c r="R42" s="29">
        <v>199</v>
      </c>
      <c r="S42" s="29" t="s">
        <v>16</v>
      </c>
      <c r="T42" s="29" t="s">
        <v>16</v>
      </c>
      <c r="U42" s="29">
        <v>130</v>
      </c>
      <c r="V42" s="29">
        <v>130</v>
      </c>
      <c r="W42" s="28">
        <f t="shared" si="0"/>
        <v>66.66666666666667</v>
      </c>
      <c r="X42" s="29" t="s">
        <v>16</v>
      </c>
      <c r="Y42" s="29" t="s">
        <v>16</v>
      </c>
      <c r="Z42" s="29" t="s">
        <v>16</v>
      </c>
      <c r="AA42" s="29" t="s">
        <v>16</v>
      </c>
      <c r="AB42" s="29">
        <v>252.8</v>
      </c>
      <c r="AC42" s="29">
        <v>252.8</v>
      </c>
      <c r="AD42" s="29" t="s">
        <v>16</v>
      </c>
      <c r="AE42" s="29" t="s">
        <v>16</v>
      </c>
      <c r="AF42" s="29" t="s">
        <v>16</v>
      </c>
      <c r="AG42" s="29" t="s">
        <v>16</v>
      </c>
      <c r="AH42" s="28">
        <f t="shared" si="1"/>
        <v>20</v>
      </c>
      <c r="AI42" s="29">
        <v>65</v>
      </c>
      <c r="AJ42" s="29">
        <v>105</v>
      </c>
      <c r="AK42" s="28">
        <f t="shared" si="2"/>
        <v>100</v>
      </c>
      <c r="AL42" s="30">
        <f t="shared" si="3"/>
        <v>65</v>
      </c>
      <c r="AM42" s="11" t="str">
        <f t="shared" si="4"/>
        <v>ЗАО "ТК "Центральный"</v>
      </c>
      <c r="AN42" s="11" t="str">
        <f t="shared" si="5"/>
        <v> ул. Гагарина д.1</v>
      </c>
      <c r="AO42" s="15">
        <f t="shared" si="8"/>
        <v>147.93900000000002</v>
      </c>
    </row>
    <row r="43" spans="1:41" s="12" customFormat="1" ht="15">
      <c r="A43" s="18">
        <v>38</v>
      </c>
      <c r="B43" s="19" t="s">
        <v>51</v>
      </c>
      <c r="C43" s="29">
        <v>49.89</v>
      </c>
      <c r="D43" s="29">
        <v>76.19</v>
      </c>
      <c r="E43" s="29">
        <v>64.9</v>
      </c>
      <c r="F43" s="29">
        <v>64.9</v>
      </c>
      <c r="G43" s="29">
        <v>69.9</v>
      </c>
      <c r="H43" s="29">
        <v>109</v>
      </c>
      <c r="I43" s="33">
        <f t="shared" si="6"/>
        <v>100</v>
      </c>
      <c r="J43" s="29">
        <v>70.2</v>
      </c>
      <c r="K43" s="29">
        <v>70.2</v>
      </c>
      <c r="L43" s="29">
        <v>52.9</v>
      </c>
      <c r="M43" s="29">
        <v>52.9</v>
      </c>
      <c r="N43" s="29">
        <v>72</v>
      </c>
      <c r="O43" s="29">
        <v>72</v>
      </c>
      <c r="P43" s="28">
        <f t="shared" si="7"/>
        <v>100</v>
      </c>
      <c r="Q43" s="29">
        <v>65</v>
      </c>
      <c r="R43" s="29">
        <v>65</v>
      </c>
      <c r="S43" s="29">
        <v>86</v>
      </c>
      <c r="T43" s="29">
        <v>86</v>
      </c>
      <c r="U43" s="29">
        <v>95</v>
      </c>
      <c r="V43" s="29">
        <v>120</v>
      </c>
      <c r="W43" s="28">
        <f t="shared" si="0"/>
        <v>100</v>
      </c>
      <c r="X43" s="29">
        <v>75</v>
      </c>
      <c r="Y43" s="29">
        <v>75</v>
      </c>
      <c r="Z43" s="29">
        <v>60</v>
      </c>
      <c r="AA43" s="29">
        <v>60</v>
      </c>
      <c r="AB43" s="29">
        <v>71</v>
      </c>
      <c r="AC43" s="29">
        <v>71</v>
      </c>
      <c r="AD43" s="29" t="s">
        <v>16</v>
      </c>
      <c r="AE43" s="29" t="s">
        <v>16</v>
      </c>
      <c r="AF43" s="29" t="s">
        <v>16</v>
      </c>
      <c r="AG43" s="29" t="s">
        <v>16</v>
      </c>
      <c r="AH43" s="28">
        <f t="shared" si="1"/>
        <v>60</v>
      </c>
      <c r="AI43" s="29">
        <v>50</v>
      </c>
      <c r="AJ43" s="29">
        <v>80</v>
      </c>
      <c r="AK43" s="28">
        <f t="shared" si="2"/>
        <v>100</v>
      </c>
      <c r="AL43" s="30">
        <f t="shared" si="3"/>
        <v>49.89</v>
      </c>
      <c r="AM43" s="11" t="str">
        <f t="shared" si="4"/>
        <v>ТК "Лента"</v>
      </c>
      <c r="AN43" s="11" t="str">
        <f t="shared" si="5"/>
        <v> пр. Тракторостроителей,76</v>
      </c>
      <c r="AO43" s="15">
        <f t="shared" si="8"/>
        <v>67.83</v>
      </c>
    </row>
    <row r="44" spans="1:41" s="12" customFormat="1" ht="15.75" customHeight="1">
      <c r="A44" s="18">
        <v>39</v>
      </c>
      <c r="B44" s="19" t="s">
        <v>52</v>
      </c>
      <c r="C44" s="29">
        <v>121.99</v>
      </c>
      <c r="D44" s="29">
        <v>121.99</v>
      </c>
      <c r="E44" s="29" t="s">
        <v>16</v>
      </c>
      <c r="F44" s="29" t="s">
        <v>16</v>
      </c>
      <c r="G44" s="29">
        <v>82</v>
      </c>
      <c r="H44" s="29">
        <v>82</v>
      </c>
      <c r="I44" s="33">
        <f t="shared" si="6"/>
        <v>66.66666666666667</v>
      </c>
      <c r="J44" s="29" t="s">
        <v>16</v>
      </c>
      <c r="K44" s="29" t="s">
        <v>16</v>
      </c>
      <c r="L44" s="29">
        <v>69.9</v>
      </c>
      <c r="M44" s="29">
        <v>89.9</v>
      </c>
      <c r="N44" s="29">
        <v>132</v>
      </c>
      <c r="O44" s="29">
        <v>132</v>
      </c>
      <c r="P44" s="28">
        <f t="shared" si="7"/>
        <v>66.66666666666667</v>
      </c>
      <c r="Q44" s="29">
        <v>150</v>
      </c>
      <c r="R44" s="29">
        <v>150</v>
      </c>
      <c r="S44" s="29">
        <v>110</v>
      </c>
      <c r="T44" s="29">
        <v>110</v>
      </c>
      <c r="U44" s="29">
        <v>89</v>
      </c>
      <c r="V44" s="29">
        <v>95</v>
      </c>
      <c r="W44" s="28">
        <f t="shared" si="0"/>
        <v>100</v>
      </c>
      <c r="X44" s="29" t="s">
        <v>16</v>
      </c>
      <c r="Y44" s="29" t="s">
        <v>16</v>
      </c>
      <c r="Z44" s="29" t="s">
        <v>16</v>
      </c>
      <c r="AA44" s="29" t="s">
        <v>16</v>
      </c>
      <c r="AB44" s="29">
        <v>128</v>
      </c>
      <c r="AC44" s="29">
        <v>128</v>
      </c>
      <c r="AD44" s="29" t="s">
        <v>16</v>
      </c>
      <c r="AE44" s="29" t="s">
        <v>16</v>
      </c>
      <c r="AF44" s="29" t="s">
        <v>16</v>
      </c>
      <c r="AG44" s="29" t="s">
        <v>16</v>
      </c>
      <c r="AH44" s="28">
        <f t="shared" si="1"/>
        <v>20</v>
      </c>
      <c r="AI44" s="29">
        <v>40</v>
      </c>
      <c r="AJ44" s="29">
        <v>85</v>
      </c>
      <c r="AK44" s="28">
        <f t="shared" si="2"/>
        <v>100</v>
      </c>
      <c r="AL44" s="30">
        <f t="shared" si="3"/>
        <v>40</v>
      </c>
      <c r="AM44" s="11" t="str">
        <f t="shared" si="4"/>
        <v>ЗАО "ТК "Центральный"</v>
      </c>
      <c r="AN44" s="11" t="str">
        <f t="shared" si="5"/>
        <v> ул. Гагарина д.1</v>
      </c>
      <c r="AO44" s="15">
        <f t="shared" si="8"/>
        <v>102.54333333333334</v>
      </c>
    </row>
    <row r="45" spans="1:41" s="12" customFormat="1" ht="15">
      <c r="A45" s="18">
        <v>40</v>
      </c>
      <c r="B45" s="20" t="s">
        <v>53</v>
      </c>
      <c r="C45" s="29">
        <v>39.99</v>
      </c>
      <c r="D45" s="29">
        <v>74.99</v>
      </c>
      <c r="E45" s="29">
        <v>36.33</v>
      </c>
      <c r="F45" s="29">
        <v>61.9</v>
      </c>
      <c r="G45" s="29">
        <v>37.3</v>
      </c>
      <c r="H45" s="29">
        <v>56.6</v>
      </c>
      <c r="I45" s="33">
        <f t="shared" si="6"/>
        <v>100</v>
      </c>
      <c r="J45" s="29">
        <v>50.2</v>
      </c>
      <c r="K45" s="29">
        <v>50.2</v>
      </c>
      <c r="L45" s="29">
        <v>38.5</v>
      </c>
      <c r="M45" s="29">
        <v>48.8</v>
      </c>
      <c r="N45" s="29">
        <v>52</v>
      </c>
      <c r="O45" s="29">
        <v>52</v>
      </c>
      <c r="P45" s="28">
        <f t="shared" si="7"/>
        <v>100</v>
      </c>
      <c r="Q45" s="29">
        <v>39</v>
      </c>
      <c r="R45" s="29">
        <v>51</v>
      </c>
      <c r="S45" s="29">
        <v>50</v>
      </c>
      <c r="T45" s="29">
        <v>56</v>
      </c>
      <c r="U45" s="29">
        <v>46</v>
      </c>
      <c r="V45" s="29">
        <v>46</v>
      </c>
      <c r="W45" s="28">
        <f t="shared" si="0"/>
        <v>100</v>
      </c>
      <c r="X45" s="29">
        <v>50</v>
      </c>
      <c r="Y45" s="29">
        <v>50</v>
      </c>
      <c r="Z45" s="29">
        <v>40</v>
      </c>
      <c r="AA45" s="29">
        <v>40</v>
      </c>
      <c r="AB45" s="29">
        <v>34.2</v>
      </c>
      <c r="AC45" s="29">
        <v>44.7</v>
      </c>
      <c r="AD45" s="29">
        <v>45</v>
      </c>
      <c r="AE45" s="29">
        <v>45</v>
      </c>
      <c r="AF45" s="29" t="s">
        <v>16</v>
      </c>
      <c r="AG45" s="29" t="s">
        <v>16</v>
      </c>
      <c r="AH45" s="28">
        <f t="shared" si="1"/>
        <v>80</v>
      </c>
      <c r="AI45" s="29">
        <v>40</v>
      </c>
      <c r="AJ45" s="29">
        <v>50</v>
      </c>
      <c r="AK45" s="28">
        <f t="shared" si="2"/>
        <v>100</v>
      </c>
      <c r="AL45" s="30">
        <f t="shared" si="3"/>
        <v>34.2</v>
      </c>
      <c r="AM45" s="11" t="str">
        <f t="shared" si="4"/>
        <v>Органика</v>
      </c>
      <c r="AN45" s="11" t="str">
        <f t="shared" si="5"/>
        <v> пр. Тракторостроителей,81</v>
      </c>
      <c r="AO45" s="15">
        <f t="shared" si="8"/>
        <v>42.75142857142857</v>
      </c>
    </row>
    <row r="46" spans="10:11" ht="14.25">
      <c r="J46" s="21"/>
      <c r="K46" s="21"/>
    </row>
    <row r="47" spans="10:11" ht="14.25">
      <c r="J47" s="21"/>
      <c r="K47" s="21"/>
    </row>
  </sheetData>
  <sheetProtection selectLockedCells="1" selectUnlockedCells="1"/>
  <mergeCells count="31">
    <mergeCell ref="L1:V1"/>
    <mergeCell ref="W4:W5"/>
    <mergeCell ref="AB4:AC4"/>
    <mergeCell ref="Q4:R4"/>
    <mergeCell ref="E4:F4"/>
    <mergeCell ref="U4:V4"/>
    <mergeCell ref="AL3:AN4"/>
    <mergeCell ref="Z4:AA4"/>
    <mergeCell ref="X3:AH3"/>
    <mergeCell ref="Q3:W3"/>
    <mergeCell ref="X4:Y4"/>
    <mergeCell ref="P4:P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4"/>
      <c r="B3" s="4" t="s">
        <v>71</v>
      </c>
      <c r="C3" s="4" t="s">
        <v>69</v>
      </c>
      <c r="D3" s="4" t="s">
        <v>70</v>
      </c>
      <c r="E3" s="4"/>
    </row>
    <row r="4" spans="1:5" ht="12.75">
      <c r="A4" s="13">
        <v>1</v>
      </c>
      <c r="B4" s="4" t="s">
        <v>7</v>
      </c>
      <c r="C4" s="4" t="s">
        <v>72</v>
      </c>
      <c r="D4" s="4" t="s">
        <v>65</v>
      </c>
      <c r="E4" s="8" t="s">
        <v>74</v>
      </c>
    </row>
    <row r="5" spans="1:5" ht="12.75">
      <c r="A5" s="13">
        <v>2</v>
      </c>
      <c r="B5" s="4" t="s">
        <v>10</v>
      </c>
      <c r="C5" s="4" t="s">
        <v>72</v>
      </c>
      <c r="D5" s="4" t="s">
        <v>65</v>
      </c>
      <c r="E5" s="8" t="s">
        <v>74</v>
      </c>
    </row>
    <row r="6" spans="1:5" ht="12.75">
      <c r="A6" s="13">
        <v>3</v>
      </c>
      <c r="B6" s="4" t="s">
        <v>12</v>
      </c>
      <c r="C6" s="4" t="s">
        <v>72</v>
      </c>
      <c r="D6" s="4" t="s">
        <v>65</v>
      </c>
      <c r="E6" s="8" t="s">
        <v>74</v>
      </c>
    </row>
    <row r="7" spans="1:5" ht="12.75">
      <c r="A7" s="13">
        <v>4</v>
      </c>
      <c r="B7" s="4" t="s">
        <v>85</v>
      </c>
      <c r="C7" s="4" t="s">
        <v>73</v>
      </c>
      <c r="D7" s="4" t="s">
        <v>64</v>
      </c>
      <c r="E7" s="8" t="s">
        <v>78</v>
      </c>
    </row>
    <row r="8" spans="1:5" ht="12.75">
      <c r="A8" s="13">
        <v>5</v>
      </c>
      <c r="B8" s="4" t="s">
        <v>11</v>
      </c>
      <c r="C8" s="4" t="s">
        <v>73</v>
      </c>
      <c r="D8" s="4" t="s">
        <v>64</v>
      </c>
      <c r="E8" s="8" t="s">
        <v>78</v>
      </c>
    </row>
    <row r="9" spans="1:5" ht="12.75">
      <c r="A9" s="13">
        <v>6</v>
      </c>
      <c r="B9" s="4" t="s">
        <v>56</v>
      </c>
      <c r="C9" s="4" t="s">
        <v>63</v>
      </c>
      <c r="D9" s="4" t="s">
        <v>64</v>
      </c>
      <c r="E9" s="8" t="s">
        <v>78</v>
      </c>
    </row>
    <row r="10" spans="1:6" ht="12.75">
      <c r="A10" s="13">
        <v>7</v>
      </c>
      <c r="B10" s="4" t="s">
        <v>88</v>
      </c>
      <c r="C10" s="4" t="s">
        <v>89</v>
      </c>
      <c r="D10" s="4" t="s">
        <v>61</v>
      </c>
      <c r="E10" s="8" t="s">
        <v>90</v>
      </c>
      <c r="F10" s="16" t="s">
        <v>99</v>
      </c>
    </row>
    <row r="11" spans="1:6" ht="12.75">
      <c r="A11" s="13">
        <v>8</v>
      </c>
      <c r="B11" s="4" t="s">
        <v>80</v>
      </c>
      <c r="C11" s="4" t="s">
        <v>91</v>
      </c>
      <c r="D11" s="4" t="s">
        <v>77</v>
      </c>
      <c r="E11" s="8" t="s">
        <v>92</v>
      </c>
      <c r="F11" s="16" t="s">
        <v>99</v>
      </c>
    </row>
    <row r="12" spans="1:5" ht="12.75">
      <c r="A12" s="13">
        <v>9</v>
      </c>
      <c r="B12" s="4" t="s">
        <v>84</v>
      </c>
      <c r="C12" s="4" t="s">
        <v>93</v>
      </c>
      <c r="D12" s="4" t="s">
        <v>60</v>
      </c>
      <c r="E12" s="8" t="s">
        <v>90</v>
      </c>
    </row>
    <row r="13" spans="1:6" ht="12.75">
      <c r="A13" s="13">
        <v>10</v>
      </c>
      <c r="B13" s="4" t="s">
        <v>95</v>
      </c>
      <c r="C13" s="4" t="s">
        <v>66</v>
      </c>
      <c r="D13" s="4" t="s">
        <v>67</v>
      </c>
      <c r="E13" s="8" t="s">
        <v>98</v>
      </c>
      <c r="F13" s="16" t="s">
        <v>99</v>
      </c>
    </row>
    <row r="14" spans="1:5" ht="12.75">
      <c r="A14" s="13">
        <v>11</v>
      </c>
      <c r="B14" s="4" t="s">
        <v>87</v>
      </c>
      <c r="C14" s="4" t="s">
        <v>59</v>
      </c>
      <c r="D14" s="4" t="s">
        <v>68</v>
      </c>
      <c r="E14" s="8" t="s">
        <v>75</v>
      </c>
    </row>
    <row r="15" spans="1:5" ht="12.75">
      <c r="A15" s="13">
        <v>12</v>
      </c>
      <c r="B15" s="6" t="s">
        <v>86</v>
      </c>
      <c r="C15" s="4" t="s">
        <v>59</v>
      </c>
      <c r="D15" s="4" t="s">
        <v>68</v>
      </c>
      <c r="E15" s="8" t="s">
        <v>75</v>
      </c>
    </row>
    <row r="16" spans="1:5" ht="12.75">
      <c r="A16" s="13">
        <v>13</v>
      </c>
      <c r="B16" s="4" t="s">
        <v>83</v>
      </c>
      <c r="C16" s="4" t="s">
        <v>97</v>
      </c>
      <c r="D16" s="4" t="s">
        <v>62</v>
      </c>
      <c r="E16" s="8" t="s">
        <v>76</v>
      </c>
    </row>
    <row r="17" spans="1:5" ht="12.75">
      <c r="A17" s="13">
        <v>14</v>
      </c>
      <c r="B17" s="4" t="s">
        <v>82</v>
      </c>
      <c r="C17" s="4" t="s">
        <v>97</v>
      </c>
      <c r="D17" s="4" t="s">
        <v>62</v>
      </c>
      <c r="E17" s="8" t="s">
        <v>76</v>
      </c>
    </row>
    <row r="18" spans="1:5" ht="12.75">
      <c r="A18" s="13">
        <v>15</v>
      </c>
      <c r="B18" s="4" t="s">
        <v>94</v>
      </c>
      <c r="C18" s="4" t="s">
        <v>97</v>
      </c>
      <c r="D18" s="4" t="s">
        <v>62</v>
      </c>
      <c r="E18" s="8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5"/>
    </row>
    <row r="16" ht="12.75">
      <c r="C16" s="5"/>
    </row>
    <row r="17" ht="12.75">
      <c r="C17" s="5"/>
    </row>
    <row r="18" ht="12.75">
      <c r="C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2018-07-20T10:04:45Z</dcterms:modified>
  <cp:category/>
  <cp:version/>
  <cp:contentType/>
  <cp:contentStatus/>
</cp:coreProperties>
</file>