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7.2011(руб)  " sheetId="1" r:id="rId1"/>
    <sheet name="01.07.2011(т.руб)  " sheetId="2" r:id="rId2"/>
  </sheets>
  <definedNames>
    <definedName name="_xlnm.Print_Titles" localSheetId="0">'01.07.2011(руб)  '!$5:$8</definedName>
    <definedName name="_xlnm.Print_Titles" localSheetId="1">'01.07.2011(т.руб)  '!$5:$8</definedName>
    <definedName name="_xlnm.Print_Area" localSheetId="0">'01.07.2011(руб)  '!$A$1:$L$60</definedName>
    <definedName name="_xlnm.Print_Area" localSheetId="1">'01.07.2011(т.руб)  '!$A$1:$L$60</definedName>
  </definedNames>
  <calcPr fullCalcOnLoad="1"/>
</workbook>
</file>

<file path=xl/sharedStrings.xml><?xml version="1.0" encoding="utf-8"?>
<sst xmlns="http://schemas.openxmlformats.org/spreadsheetml/2006/main" count="196" uniqueCount="89">
  <si>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</si>
  <si>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</si>
  <si>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</si>
  <si>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</si>
  <si>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</si>
  <si>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</si>
  <si>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</si>
  <si>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</si>
  <si>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</si>
  <si>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</si>
  <si>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</si>
  <si>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</si>
  <si>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</si>
  <si>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</si>
  <si>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</si>
  <si>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</si>
  <si>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</si>
  <si>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</si>
  <si>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</si>
  <si>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</si>
  <si>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</si>
  <si>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</si>
  <si>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</si>
  <si>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</si>
  <si>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</si>
  <si>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</si>
  <si>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</si>
  <si>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</si>
  <si>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</si>
  <si>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</si>
  <si>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</si>
  <si>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</si>
  <si>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</si>
  <si>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</si>
  <si>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</si>
  <si>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</si>
  <si>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</si>
  <si>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</si>
  <si>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</si>
  <si>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</si>
  <si>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</si>
  <si>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</si>
  <si>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</si>
  <si>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</si>
  <si>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</si>
  <si>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</si>
  <si>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</si>
  <si>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</si>
  <si>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</si>
  <si>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</si>
  <si>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</si>
  <si>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</si>
  <si>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</si>
  <si>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</si>
  <si>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</si>
  <si>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</si>
  <si>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</si>
  <si>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Полигон ТБО для гг.Чебоксары, Новочебоксарск и Чебоксарского района  </t>
    </r>
    <r>
      <rPr>
        <b/>
        <i/>
        <sz val="12"/>
        <rFont val="Arial Cyr"/>
        <family val="0"/>
      </rPr>
      <t xml:space="preserve"> 05 02 5224204 003 310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</si>
  <si>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</si>
  <si>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</si>
  <si>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</si>
  <si>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</si>
  <si>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</si>
  <si>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</si>
  <si>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</si>
  <si>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</si>
  <si>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</si>
  <si>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</si>
  <si>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</si>
  <si>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</si>
  <si>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</si>
  <si>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</si>
  <si>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</si>
  <si>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</si>
  <si>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</t>
    </r>
    <r>
      <rPr>
        <sz val="12"/>
        <rFont val="Arial Cyp"/>
        <family val="0"/>
      </rPr>
      <t xml:space="preserve">       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</si>
  <si>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</t>
    </r>
  </si>
  <si>
    <t>в том числе:</t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</si>
  <si>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</si>
  <si>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</si>
  <si>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</si>
  <si>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проектно-изыскательские работы                                                </t>
    </r>
    <r>
      <rPr>
        <b/>
        <i/>
        <sz val="12"/>
        <rFont val="Arial Cyr"/>
        <family val="0"/>
      </rPr>
      <t xml:space="preserve"> 07 01 5225224 003 226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</si>
  <si>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   07 01 5225226 003 226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</si>
  <si>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</si>
  <si>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 xml:space="preserve">04 09 3150206 365 225 </t>
    </r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</si>
  <si>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</si>
  <si>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микрорайон "Волжский-3" на 215 мест                   </t>
    </r>
    <r>
      <rPr>
        <b/>
        <i/>
        <sz val="12"/>
        <rFont val="Arial Cyr"/>
        <family val="0"/>
      </rPr>
      <t xml:space="preserve"> 07 01 5225224 003 310</t>
    </r>
  </si>
  <si>
    <t>об исполнении инвестиционной программы г.Чебоксары на 01.07.2011 года</t>
  </si>
  <si>
    <t>Кассовые расходы за январь-июнь 2011 года</t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</si>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</sst>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Zeros="0" tabSelected="1" view="pageBreakPreview" zoomScale="75" zoomScaleSheetLayoutView="75" workbookViewId="0" topLeftCell="A1">
      <pane xSplit="1" ySplit="8" topLeftCell="B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" sqref="A5:A7"/>
    </sheetView>
  </sheetViews>
  <sheetFormatPr defaultColWidth="9.00390625" defaultRowHeight="12.75"/>
  <cols>
    <col min="1" max="1" width="42.1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6.00390625" style="1" customWidth="1"/>
    <col min="9" max="9" width="17.375" style="1" customWidth="1"/>
    <col min="10" max="10" width="17.625" style="1" customWidth="1"/>
    <col min="11" max="11" width="18.375" style="1" customWidth="1"/>
    <col min="12" max="12" width="7.3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>
      <c r="A2" s="56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.75" customHeight="1">
      <c r="A3" s="60"/>
      <c r="B3" s="60"/>
      <c r="C3" s="60"/>
      <c r="D3" s="60"/>
      <c r="E3" s="60"/>
      <c r="F3" s="60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1" t="s">
        <v>18</v>
      </c>
      <c r="B5" s="57" t="s">
        <v>28</v>
      </c>
      <c r="C5" s="62" t="s">
        <v>34</v>
      </c>
      <c r="D5" s="62"/>
      <c r="E5" s="62"/>
      <c r="F5" s="62"/>
      <c r="G5" s="70" t="s">
        <v>87</v>
      </c>
      <c r="H5" s="71"/>
      <c r="I5" s="71"/>
      <c r="J5" s="72"/>
      <c r="K5" s="57" t="s">
        <v>23</v>
      </c>
      <c r="L5" s="64" t="s">
        <v>25</v>
      </c>
    </row>
    <row r="6" spans="1:12" ht="29.25" customHeight="1">
      <c r="A6" s="61"/>
      <c r="B6" s="58"/>
      <c r="C6" s="62" t="s">
        <v>1</v>
      </c>
      <c r="D6" s="62" t="s">
        <v>2</v>
      </c>
      <c r="E6" s="62"/>
      <c r="F6" s="62"/>
      <c r="G6" s="73" t="s">
        <v>1</v>
      </c>
      <c r="H6" s="70" t="s">
        <v>2</v>
      </c>
      <c r="I6" s="71"/>
      <c r="J6" s="72"/>
      <c r="K6" s="59"/>
      <c r="L6" s="65"/>
    </row>
    <row r="7" spans="1:12" ht="30.75" customHeight="1">
      <c r="A7" s="61"/>
      <c r="B7" s="59"/>
      <c r="C7" s="62"/>
      <c r="D7" s="26" t="s">
        <v>3</v>
      </c>
      <c r="E7" s="26" t="s">
        <v>4</v>
      </c>
      <c r="F7" s="26" t="s">
        <v>5</v>
      </c>
      <c r="G7" s="7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18000000</v>
      </c>
      <c r="D9" s="34">
        <f t="shared" si="0"/>
        <v>0</v>
      </c>
      <c r="E9" s="34">
        <f t="shared" si="0"/>
        <v>0</v>
      </c>
      <c r="F9" s="34">
        <f t="shared" si="0"/>
        <v>18000000</v>
      </c>
      <c r="G9" s="47">
        <f t="shared" si="0"/>
        <v>18000000</v>
      </c>
      <c r="H9" s="47">
        <f t="shared" si="0"/>
        <v>0</v>
      </c>
      <c r="I9" s="47">
        <f t="shared" si="0"/>
        <v>0</v>
      </c>
      <c r="J9" s="47">
        <f t="shared" si="0"/>
        <v>18000000</v>
      </c>
      <c r="K9" s="47">
        <f aca="true" t="shared" si="1" ref="K9:K57">G9-C9</f>
        <v>0</v>
      </c>
      <c r="L9" s="45">
        <f aca="true" t="shared" si="2" ref="L9:L57">G9/C9*100</f>
        <v>100</v>
      </c>
    </row>
    <row r="10" spans="1:12" ht="98.25" customHeight="1">
      <c r="A10" s="16" t="s">
        <v>15</v>
      </c>
      <c r="B10" s="16"/>
      <c r="C10" s="33">
        <f t="shared" si="0"/>
        <v>18000000</v>
      </c>
      <c r="D10" s="33">
        <f t="shared" si="0"/>
        <v>0</v>
      </c>
      <c r="E10" s="33">
        <f t="shared" si="0"/>
        <v>0</v>
      </c>
      <c r="F10" s="33">
        <f t="shared" si="0"/>
        <v>18000000</v>
      </c>
      <c r="G10" s="33">
        <f t="shared" si="0"/>
        <v>18000000</v>
      </c>
      <c r="H10" s="33">
        <f t="shared" si="0"/>
        <v>0</v>
      </c>
      <c r="I10" s="33">
        <f t="shared" si="0"/>
        <v>0</v>
      </c>
      <c r="J10" s="33">
        <f t="shared" si="0"/>
        <v>18000000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19</v>
      </c>
      <c r="B11" s="25" t="s">
        <v>29</v>
      </c>
      <c r="C11" s="32">
        <f>D11+E11+F11</f>
        <v>18000000</v>
      </c>
      <c r="D11" s="32"/>
      <c r="E11" s="32"/>
      <c r="F11" s="32">
        <v>18000000</v>
      </c>
      <c r="G11" s="32">
        <f>H11+I11+J11</f>
        <v>18000000</v>
      </c>
      <c r="H11" s="32"/>
      <c r="I11" s="32"/>
      <c r="J11" s="32">
        <v>18000000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524134000</v>
      </c>
      <c r="D12" s="28">
        <f t="shared" si="3"/>
        <v>114934000</v>
      </c>
      <c r="E12" s="28">
        <f t="shared" si="3"/>
        <v>400000000</v>
      </c>
      <c r="F12" s="28">
        <f t="shared" si="3"/>
        <v>9200000</v>
      </c>
      <c r="G12" s="28">
        <f t="shared" si="3"/>
        <v>471229755.8</v>
      </c>
      <c r="H12" s="28">
        <f t="shared" si="3"/>
        <v>71350957</v>
      </c>
      <c r="I12" s="28">
        <f t="shared" si="3"/>
        <v>395036328.8</v>
      </c>
      <c r="J12" s="28">
        <f t="shared" si="3"/>
        <v>4842470</v>
      </c>
      <c r="K12" s="47">
        <f t="shared" si="1"/>
        <v>-52904244.19999999</v>
      </c>
      <c r="L12" s="45">
        <f t="shared" si="2"/>
        <v>89.90635139105649</v>
      </c>
    </row>
    <row r="13" spans="1:12" ht="15.75" customHeight="1">
      <c r="A13" s="7" t="s">
        <v>62</v>
      </c>
      <c r="B13" s="7"/>
      <c r="C13" s="29">
        <f aca="true" t="shared" si="4" ref="C13:J13">C14+C15+C16+C17+C18+C19+C20+C21</f>
        <v>524134000</v>
      </c>
      <c r="D13" s="29">
        <f t="shared" si="4"/>
        <v>114934000</v>
      </c>
      <c r="E13" s="29">
        <f t="shared" si="4"/>
        <v>400000000</v>
      </c>
      <c r="F13" s="33">
        <f t="shared" si="4"/>
        <v>9200000</v>
      </c>
      <c r="G13" s="33">
        <f t="shared" si="4"/>
        <v>471229755.8</v>
      </c>
      <c r="H13" s="29">
        <f t="shared" si="4"/>
        <v>71350957</v>
      </c>
      <c r="I13" s="29">
        <f t="shared" si="4"/>
        <v>395036328.8</v>
      </c>
      <c r="J13" s="33">
        <f t="shared" si="4"/>
        <v>4842470</v>
      </c>
      <c r="K13" s="29">
        <f t="shared" si="1"/>
        <v>-52904244.19999999</v>
      </c>
      <c r="L13" s="46">
        <f t="shared" si="2"/>
        <v>89.90635139105649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1">D14+E14+F14</f>
        <v>1000000</v>
      </c>
      <c r="D14" s="30"/>
      <c r="E14" s="30"/>
      <c r="F14" s="30">
        <v>1000000</v>
      </c>
      <c r="G14" s="30">
        <f aca="true" t="shared" si="6" ref="G14:G21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67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71350957</v>
      </c>
      <c r="H15" s="30">
        <v>71350957</v>
      </c>
      <c r="I15" s="30"/>
      <c r="J15" s="30"/>
      <c r="K15" s="27">
        <f t="shared" si="1"/>
        <v>-43583043</v>
      </c>
      <c r="L15" s="4">
        <f t="shared" si="2"/>
        <v>62.07993892146797</v>
      </c>
    </row>
    <row r="16" spans="1:12" ht="93.75" customHeight="1">
      <c r="A16" s="19" t="s">
        <v>83</v>
      </c>
      <c r="B16" s="25" t="s">
        <v>29</v>
      </c>
      <c r="C16" s="30">
        <f t="shared" si="5"/>
        <v>8200000</v>
      </c>
      <c r="D16" s="30"/>
      <c r="E16" s="30"/>
      <c r="F16" s="30">
        <v>8200000</v>
      </c>
      <c r="G16" s="30">
        <f t="shared" si="6"/>
        <v>4842470</v>
      </c>
      <c r="H16" s="30"/>
      <c r="I16" s="30"/>
      <c r="J16" s="30">
        <v>4842470</v>
      </c>
      <c r="K16" s="27">
        <f t="shared" si="1"/>
        <v>-3357530</v>
      </c>
      <c r="L16" s="4">
        <f t="shared" si="2"/>
        <v>59.05451219512196</v>
      </c>
    </row>
    <row r="17" spans="1:12" ht="61.5" customHeight="1">
      <c r="A17" s="19" t="s">
        <v>50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51</v>
      </c>
      <c r="B18" s="54" t="s">
        <v>30</v>
      </c>
      <c r="C18" s="30">
        <f t="shared" si="5"/>
        <v>60075</v>
      </c>
      <c r="D18" s="30"/>
      <c r="E18" s="30">
        <v>60075</v>
      </c>
      <c r="F18" s="30"/>
      <c r="G18" s="30">
        <f t="shared" si="6"/>
        <v>0</v>
      </c>
      <c r="H18" s="30"/>
      <c r="I18" s="30"/>
      <c r="J18" s="30"/>
      <c r="K18" s="27">
        <f t="shared" si="1"/>
        <v>-60075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71</v>
      </c>
      <c r="B20" s="25" t="s">
        <v>29</v>
      </c>
      <c r="C20" s="30">
        <f t="shared" si="5"/>
        <v>186976906</v>
      </c>
      <c r="D20" s="30"/>
      <c r="E20" s="30">
        <v>186976906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0</v>
      </c>
      <c r="L20" s="4">
        <f t="shared" si="2"/>
        <v>100</v>
      </c>
    </row>
    <row r="21" spans="1:12" ht="76.5" customHeight="1">
      <c r="A21" s="19" t="s">
        <v>55</v>
      </c>
      <c r="B21" s="25" t="s">
        <v>29</v>
      </c>
      <c r="C21" s="30">
        <f t="shared" si="5"/>
        <v>98071924</v>
      </c>
      <c r="D21" s="30"/>
      <c r="E21" s="30">
        <v>98071924</v>
      </c>
      <c r="F21" s="30"/>
      <c r="G21" s="30">
        <f t="shared" si="6"/>
        <v>93168327.8</v>
      </c>
      <c r="H21" s="30"/>
      <c r="I21" s="30">
        <v>93168327.8</v>
      </c>
      <c r="J21" s="30"/>
      <c r="K21" s="27">
        <f t="shared" si="1"/>
        <v>-4903596.200000003</v>
      </c>
      <c r="L21" s="4">
        <f t="shared" si="2"/>
        <v>95</v>
      </c>
    </row>
    <row r="22" spans="1:12" ht="30.75" customHeight="1">
      <c r="A22" s="6" t="s">
        <v>9</v>
      </c>
      <c r="B22" s="6"/>
      <c r="C22" s="28">
        <f aca="true" t="shared" si="7" ref="C22:J22">C23+C28+C32</f>
        <v>203178400</v>
      </c>
      <c r="D22" s="28">
        <f t="shared" si="7"/>
        <v>0</v>
      </c>
      <c r="E22" s="28">
        <f t="shared" si="7"/>
        <v>80315400</v>
      </c>
      <c r="F22" s="28">
        <f t="shared" si="7"/>
        <v>122863000</v>
      </c>
      <c r="G22" s="28">
        <f t="shared" si="7"/>
        <v>72891445</v>
      </c>
      <c r="H22" s="28">
        <f t="shared" si="7"/>
        <v>0</v>
      </c>
      <c r="I22" s="28">
        <f t="shared" si="7"/>
        <v>9666118</v>
      </c>
      <c r="J22" s="28">
        <f t="shared" si="7"/>
        <v>63225327</v>
      </c>
      <c r="K22" s="47">
        <f t="shared" si="1"/>
        <v>-130286955</v>
      </c>
      <c r="L22" s="45">
        <f t="shared" si="2"/>
        <v>35.87558766089309</v>
      </c>
    </row>
    <row r="23" spans="1:12" ht="15.75" customHeight="1">
      <c r="A23" s="7" t="s">
        <v>13</v>
      </c>
      <c r="B23" s="7"/>
      <c r="C23" s="31">
        <f>C24+C25+C26+C27</f>
        <v>51788400</v>
      </c>
      <c r="D23" s="31">
        <f aca="true" t="shared" si="8" ref="D23:J23">D24+D25+D26+D27</f>
        <v>0</v>
      </c>
      <c r="E23" s="31">
        <f t="shared" si="8"/>
        <v>18925400</v>
      </c>
      <c r="F23" s="31">
        <f t="shared" si="8"/>
        <v>32863000</v>
      </c>
      <c r="G23" s="31">
        <f t="shared" si="8"/>
        <v>9728797</v>
      </c>
      <c r="H23" s="31">
        <f t="shared" si="8"/>
        <v>0</v>
      </c>
      <c r="I23" s="31">
        <f t="shared" si="8"/>
        <v>9666118</v>
      </c>
      <c r="J23" s="31">
        <f t="shared" si="8"/>
        <v>62679</v>
      </c>
      <c r="K23" s="29">
        <f t="shared" si="1"/>
        <v>-42059603</v>
      </c>
      <c r="L23" s="46">
        <f t="shared" si="2"/>
        <v>18.78566821913788</v>
      </c>
    </row>
    <row r="24" spans="1:12" ht="34.5" customHeight="1">
      <c r="A24" s="9" t="s">
        <v>52</v>
      </c>
      <c r="B24" s="25" t="s">
        <v>29</v>
      </c>
      <c r="C24" s="30">
        <f>D24+E24+F24</f>
        <v>16500000</v>
      </c>
      <c r="D24" s="30"/>
      <c r="E24" s="30"/>
      <c r="F24" s="30">
        <v>16500000</v>
      </c>
      <c r="G24" s="30">
        <f>H24+I24+J24</f>
        <v>0</v>
      </c>
      <c r="H24" s="30"/>
      <c r="I24" s="30"/>
      <c r="J24" s="30"/>
      <c r="K24" s="27">
        <f t="shared" si="1"/>
        <v>-16500000</v>
      </c>
      <c r="L24" s="4">
        <f t="shared" si="2"/>
        <v>0</v>
      </c>
    </row>
    <row r="25" spans="1:12" ht="50.25" customHeight="1">
      <c r="A25" s="9" t="s">
        <v>88</v>
      </c>
      <c r="B25" s="25" t="s">
        <v>29</v>
      </c>
      <c r="C25" s="30">
        <f>D25+E25+F25</f>
        <v>3146866</v>
      </c>
      <c r="D25" s="30"/>
      <c r="E25" s="30"/>
      <c r="F25" s="30">
        <v>3146866</v>
      </c>
      <c r="G25" s="30">
        <f>H25+I25+J25</f>
        <v>62679</v>
      </c>
      <c r="H25" s="30"/>
      <c r="I25" s="30"/>
      <c r="J25" s="30">
        <v>62679</v>
      </c>
      <c r="K25" s="27">
        <f t="shared" si="1"/>
        <v>-3084187</v>
      </c>
      <c r="L25" s="4">
        <f t="shared" si="2"/>
        <v>1.9917911979728402</v>
      </c>
    </row>
    <row r="26" spans="1:12" ht="48.75" customHeight="1">
      <c r="A26" s="9" t="s">
        <v>60</v>
      </c>
      <c r="B26" s="25" t="s">
        <v>29</v>
      </c>
      <c r="C26" s="30">
        <f>D26+E26+F26</f>
        <v>13216134</v>
      </c>
      <c r="D26" s="30"/>
      <c r="E26" s="30"/>
      <c r="F26" s="30">
        <v>13216134</v>
      </c>
      <c r="G26" s="30">
        <f>H26+I26+J26</f>
        <v>0</v>
      </c>
      <c r="H26" s="30"/>
      <c r="I26" s="30"/>
      <c r="J26" s="30"/>
      <c r="K26" s="27">
        <f t="shared" si="1"/>
        <v>-13216134</v>
      </c>
      <c r="L26" s="4">
        <f t="shared" si="2"/>
        <v>0</v>
      </c>
    </row>
    <row r="27" spans="1:12" ht="30.75" customHeight="1">
      <c r="A27" s="18" t="s">
        <v>53</v>
      </c>
      <c r="B27" s="25" t="s">
        <v>29</v>
      </c>
      <c r="C27" s="30">
        <f>D27+E27+F27</f>
        <v>18925400</v>
      </c>
      <c r="D27" s="30"/>
      <c r="E27" s="30">
        <v>18925400</v>
      </c>
      <c r="F27" s="30"/>
      <c r="G27" s="30">
        <f>H27+I27+J27</f>
        <v>9666118</v>
      </c>
      <c r="H27" s="30"/>
      <c r="I27" s="30">
        <v>9666118</v>
      </c>
      <c r="J27" s="30"/>
      <c r="K27" s="27">
        <f t="shared" si="1"/>
        <v>-9259282</v>
      </c>
      <c r="L27" s="4">
        <f t="shared" si="2"/>
        <v>51.07484121867966</v>
      </c>
    </row>
    <row r="28" spans="1:12" ht="17.25" customHeight="1">
      <c r="A28" s="7" t="s">
        <v>6</v>
      </c>
      <c r="B28" s="7"/>
      <c r="C28" s="31">
        <f aca="true" t="shared" si="9" ref="C28:J28">C29+C30+C31</f>
        <v>91390000</v>
      </c>
      <c r="D28" s="31">
        <f t="shared" si="9"/>
        <v>0</v>
      </c>
      <c r="E28" s="31">
        <f t="shared" si="9"/>
        <v>61390000</v>
      </c>
      <c r="F28" s="31">
        <f t="shared" si="9"/>
        <v>30000000</v>
      </c>
      <c r="G28" s="31">
        <f t="shared" si="9"/>
        <v>3162648</v>
      </c>
      <c r="H28" s="31">
        <f t="shared" si="9"/>
        <v>0</v>
      </c>
      <c r="I28" s="31">
        <f t="shared" si="9"/>
        <v>0</v>
      </c>
      <c r="J28" s="31">
        <f t="shared" si="9"/>
        <v>3162648</v>
      </c>
      <c r="K28" s="27">
        <f t="shared" si="1"/>
        <v>-88227352</v>
      </c>
      <c r="L28" s="4">
        <f t="shared" si="2"/>
        <v>3.4606061932377723</v>
      </c>
    </row>
    <row r="29" spans="1:12" ht="45.75" customHeight="1">
      <c r="A29" s="9" t="s">
        <v>16</v>
      </c>
      <c r="B29" s="25" t="s">
        <v>29</v>
      </c>
      <c r="C29" s="32">
        <f>D29+E29+F29</f>
        <v>5000000</v>
      </c>
      <c r="D29" s="32"/>
      <c r="E29" s="32"/>
      <c r="F29" s="32">
        <v>5000000</v>
      </c>
      <c r="G29" s="32">
        <f>H29+I29+J29</f>
        <v>0</v>
      </c>
      <c r="H29" s="32"/>
      <c r="I29" s="32"/>
      <c r="J29" s="32"/>
      <c r="K29" s="32">
        <f t="shared" si="1"/>
        <v>-5000000</v>
      </c>
      <c r="L29" s="12">
        <f t="shared" si="2"/>
        <v>0</v>
      </c>
    </row>
    <row r="30" spans="1:12" ht="63.75" customHeight="1">
      <c r="A30" s="9" t="s">
        <v>64</v>
      </c>
      <c r="B30" s="25" t="s">
        <v>29</v>
      </c>
      <c r="C30" s="32">
        <f>D30+E30+F30</f>
        <v>25000000</v>
      </c>
      <c r="D30" s="32"/>
      <c r="E30" s="32"/>
      <c r="F30" s="32">
        <v>25000000</v>
      </c>
      <c r="G30" s="32">
        <f>H30+I30+J30</f>
        <v>3162648</v>
      </c>
      <c r="H30" s="32"/>
      <c r="I30" s="32"/>
      <c r="J30" s="32">
        <v>3162648</v>
      </c>
      <c r="K30" s="32">
        <f t="shared" si="1"/>
        <v>-21837352</v>
      </c>
      <c r="L30" s="12">
        <f t="shared" si="2"/>
        <v>12.650592</v>
      </c>
    </row>
    <row r="31" spans="1:12" ht="47.25" customHeight="1">
      <c r="A31" s="9" t="s">
        <v>58</v>
      </c>
      <c r="B31" s="25" t="s">
        <v>29</v>
      </c>
      <c r="C31" s="32">
        <f>D31+E31+F31</f>
        <v>61390000</v>
      </c>
      <c r="D31" s="32"/>
      <c r="E31" s="32">
        <v>61390000</v>
      </c>
      <c r="F31" s="32"/>
      <c r="G31" s="32">
        <f>H31+I31+J31</f>
        <v>0</v>
      </c>
      <c r="H31" s="32"/>
      <c r="I31" s="32"/>
      <c r="J31" s="32"/>
      <c r="K31" s="32">
        <f t="shared" si="1"/>
        <v>-61390000</v>
      </c>
      <c r="L31" s="12">
        <f t="shared" si="2"/>
        <v>0</v>
      </c>
    </row>
    <row r="32" spans="1:12" ht="15.75" customHeight="1">
      <c r="A32" s="10" t="s">
        <v>17</v>
      </c>
      <c r="B32" s="22"/>
      <c r="C32" s="33">
        <f aca="true" t="shared" si="10" ref="C32:J32">C33+C34</f>
        <v>60000000</v>
      </c>
      <c r="D32" s="33">
        <f t="shared" si="10"/>
        <v>0</v>
      </c>
      <c r="E32" s="33">
        <f t="shared" si="10"/>
        <v>0</v>
      </c>
      <c r="F32" s="33">
        <f t="shared" si="10"/>
        <v>60000000</v>
      </c>
      <c r="G32" s="33">
        <f t="shared" si="10"/>
        <v>60000000</v>
      </c>
      <c r="H32" s="33">
        <f t="shared" si="10"/>
        <v>0</v>
      </c>
      <c r="I32" s="33">
        <f t="shared" si="10"/>
        <v>0</v>
      </c>
      <c r="J32" s="33">
        <f t="shared" si="10"/>
        <v>60000000</v>
      </c>
      <c r="K32" s="33">
        <f t="shared" si="1"/>
        <v>0</v>
      </c>
      <c r="L32" s="48">
        <f t="shared" si="2"/>
        <v>100</v>
      </c>
    </row>
    <row r="33" spans="1:12" ht="33.75" customHeight="1">
      <c r="A33" s="66" t="s">
        <v>73</v>
      </c>
      <c r="B33" s="68" t="s">
        <v>29</v>
      </c>
      <c r="C33" s="32">
        <f>D33+E33+F33</f>
        <v>59588220.12</v>
      </c>
      <c r="D33" s="32"/>
      <c r="E33" s="32"/>
      <c r="F33" s="32">
        <v>59588220.12</v>
      </c>
      <c r="G33" s="32">
        <f>H33+I33+J33</f>
        <v>59588220.12</v>
      </c>
      <c r="H33" s="32"/>
      <c r="I33" s="32"/>
      <c r="J33" s="32">
        <v>59588220.12</v>
      </c>
      <c r="K33" s="32">
        <f t="shared" si="1"/>
        <v>0</v>
      </c>
      <c r="L33" s="48">
        <f t="shared" si="2"/>
        <v>100</v>
      </c>
    </row>
    <row r="34" spans="1:12" ht="29.25" customHeight="1">
      <c r="A34" s="67"/>
      <c r="B34" s="69"/>
      <c r="C34" s="32">
        <f>D34+E34+F34</f>
        <v>411779.88</v>
      </c>
      <c r="D34" s="32"/>
      <c r="E34" s="32"/>
      <c r="F34" s="32">
        <v>411779.88</v>
      </c>
      <c r="G34" s="32">
        <f>H34+I34+J34</f>
        <v>411779.88</v>
      </c>
      <c r="H34" s="32"/>
      <c r="I34" s="32"/>
      <c r="J34" s="32">
        <v>411779.88</v>
      </c>
      <c r="K34" s="32">
        <f t="shared" si="1"/>
        <v>0</v>
      </c>
      <c r="L34" s="12">
        <f t="shared" si="2"/>
        <v>100</v>
      </c>
    </row>
    <row r="35" spans="1:12" ht="18" customHeight="1">
      <c r="A35" s="11" t="s">
        <v>10</v>
      </c>
      <c r="B35" s="24"/>
      <c r="C35" s="34">
        <f aca="true" t="shared" si="11" ref="C35:J35">C36+C48</f>
        <v>215596500</v>
      </c>
      <c r="D35" s="34">
        <f t="shared" si="11"/>
        <v>0</v>
      </c>
      <c r="E35" s="34">
        <f t="shared" si="11"/>
        <v>0</v>
      </c>
      <c r="F35" s="34">
        <f t="shared" si="11"/>
        <v>215596500</v>
      </c>
      <c r="G35" s="34">
        <f t="shared" si="11"/>
        <v>15754365</v>
      </c>
      <c r="H35" s="34">
        <f t="shared" si="11"/>
        <v>0</v>
      </c>
      <c r="I35" s="34">
        <f t="shared" si="11"/>
        <v>0</v>
      </c>
      <c r="J35" s="34">
        <f t="shared" si="11"/>
        <v>15754365</v>
      </c>
      <c r="K35" s="34">
        <f t="shared" si="1"/>
        <v>-199842135</v>
      </c>
      <c r="L35" s="13">
        <f t="shared" si="2"/>
        <v>7.307338013372203</v>
      </c>
    </row>
    <row r="36" spans="1:12" ht="18" customHeight="1">
      <c r="A36" s="7" t="s">
        <v>7</v>
      </c>
      <c r="B36" s="23"/>
      <c r="C36" s="33">
        <f aca="true" t="shared" si="12" ref="C36:J36">C37+C38+C39+C42+C45</f>
        <v>215096500</v>
      </c>
      <c r="D36" s="33">
        <f t="shared" si="12"/>
        <v>0</v>
      </c>
      <c r="E36" s="33">
        <f t="shared" si="12"/>
        <v>0</v>
      </c>
      <c r="F36" s="33">
        <f t="shared" si="12"/>
        <v>215096500</v>
      </c>
      <c r="G36" s="33">
        <f t="shared" si="12"/>
        <v>15754365</v>
      </c>
      <c r="H36" s="33">
        <f t="shared" si="12"/>
        <v>0</v>
      </c>
      <c r="I36" s="33">
        <f t="shared" si="12"/>
        <v>0</v>
      </c>
      <c r="J36" s="33">
        <f t="shared" si="12"/>
        <v>15754365</v>
      </c>
      <c r="K36" s="33">
        <f t="shared" si="1"/>
        <v>-199342135</v>
      </c>
      <c r="L36" s="48">
        <f t="shared" si="2"/>
        <v>7.324324198673618</v>
      </c>
    </row>
    <row r="37" spans="1:12" ht="75" customHeight="1">
      <c r="A37" s="8" t="s">
        <v>38</v>
      </c>
      <c r="B37" s="25" t="s">
        <v>29</v>
      </c>
      <c r="C37" s="32">
        <f>D37+E37+F37</f>
        <v>20000000</v>
      </c>
      <c r="D37" s="32"/>
      <c r="E37" s="32"/>
      <c r="F37" s="32">
        <v>20000000</v>
      </c>
      <c r="G37" s="32">
        <f>H37+I37+J37</f>
        <v>10000000</v>
      </c>
      <c r="H37" s="32"/>
      <c r="I37" s="32"/>
      <c r="J37" s="32">
        <v>10000000</v>
      </c>
      <c r="K37" s="32">
        <f t="shared" si="1"/>
        <v>-10000000</v>
      </c>
      <c r="L37" s="12">
        <f t="shared" si="2"/>
        <v>50</v>
      </c>
    </row>
    <row r="38" spans="1:12" ht="109.5" customHeight="1">
      <c r="A38" s="8" t="s">
        <v>72</v>
      </c>
      <c r="B38" s="25" t="s">
        <v>29</v>
      </c>
      <c r="C38" s="32">
        <f>D38+E38+F38</f>
        <v>2000000</v>
      </c>
      <c r="D38" s="32"/>
      <c r="E38" s="32"/>
      <c r="F38" s="32">
        <v>2000000</v>
      </c>
      <c r="G38" s="32">
        <f>H38+I38+J38</f>
        <v>0</v>
      </c>
      <c r="H38" s="32"/>
      <c r="I38" s="32"/>
      <c r="J38" s="32"/>
      <c r="K38" s="32">
        <f t="shared" si="1"/>
        <v>-2000000</v>
      </c>
      <c r="L38" s="12">
        <f t="shared" si="2"/>
        <v>0</v>
      </c>
    </row>
    <row r="39" spans="1:12" ht="63" customHeight="1">
      <c r="A39" s="8" t="s">
        <v>84</v>
      </c>
      <c r="B39" s="25" t="s">
        <v>29</v>
      </c>
      <c r="C39" s="32">
        <f>D39+E39+F39</f>
        <v>64253221</v>
      </c>
      <c r="D39" s="32"/>
      <c r="E39" s="32"/>
      <c r="F39" s="32">
        <v>64253221</v>
      </c>
      <c r="G39" s="32">
        <f aca="true" t="shared" si="13" ref="G39:G56">H39+I39+J39</f>
        <v>0</v>
      </c>
      <c r="H39" s="32"/>
      <c r="I39" s="32"/>
      <c r="J39" s="32"/>
      <c r="K39" s="32">
        <f t="shared" si="1"/>
        <v>-64253221</v>
      </c>
      <c r="L39" s="12">
        <f t="shared" si="2"/>
        <v>0</v>
      </c>
    </row>
    <row r="40" spans="1:12" ht="21" customHeight="1">
      <c r="A40" s="8" t="s">
        <v>76</v>
      </c>
      <c r="B40" s="25"/>
      <c r="C40" s="32"/>
      <c r="D40" s="32"/>
      <c r="E40" s="32"/>
      <c r="F40" s="32"/>
      <c r="G40" s="32">
        <f t="shared" si="13"/>
        <v>0</v>
      </c>
      <c r="H40" s="32"/>
      <c r="I40" s="32"/>
      <c r="J40" s="32"/>
      <c r="K40" s="32">
        <f t="shared" si="1"/>
        <v>0</v>
      </c>
      <c r="L40" s="12"/>
    </row>
    <row r="41" spans="1:12" ht="30" customHeight="1">
      <c r="A41" s="8" t="s">
        <v>77</v>
      </c>
      <c r="B41" s="25"/>
      <c r="C41" s="32">
        <f>D41+E41+F41</f>
        <v>3283834</v>
      </c>
      <c r="D41" s="32"/>
      <c r="E41" s="32"/>
      <c r="F41" s="32">
        <v>3283834</v>
      </c>
      <c r="G41" s="32">
        <f t="shared" si="13"/>
        <v>0</v>
      </c>
      <c r="H41" s="32"/>
      <c r="I41" s="32"/>
      <c r="J41" s="32"/>
      <c r="K41" s="32">
        <f t="shared" si="1"/>
        <v>-3283834</v>
      </c>
      <c r="L41" s="12">
        <f t="shared" si="2"/>
        <v>0</v>
      </c>
    </row>
    <row r="42" spans="1:12" ht="81.75" customHeight="1">
      <c r="A42" s="8" t="s">
        <v>59</v>
      </c>
      <c r="B42" s="25" t="s">
        <v>29</v>
      </c>
      <c r="C42" s="32">
        <f>D42+E42+F42</f>
        <v>14400000</v>
      </c>
      <c r="D42" s="32"/>
      <c r="E42" s="32"/>
      <c r="F42" s="32">
        <v>14400000</v>
      </c>
      <c r="G42" s="32">
        <f t="shared" si="13"/>
        <v>0</v>
      </c>
      <c r="H42" s="32"/>
      <c r="I42" s="32"/>
      <c r="J42" s="32"/>
      <c r="K42" s="32">
        <f t="shared" si="1"/>
        <v>-14400000</v>
      </c>
      <c r="L42" s="12">
        <f t="shared" si="2"/>
        <v>0</v>
      </c>
    </row>
    <row r="43" spans="1:12" ht="24" customHeight="1">
      <c r="A43" s="8" t="s">
        <v>76</v>
      </c>
      <c r="B43" s="25"/>
      <c r="C43" s="32"/>
      <c r="D43" s="32"/>
      <c r="E43" s="32"/>
      <c r="F43" s="32"/>
      <c r="G43" s="32">
        <f t="shared" si="13"/>
        <v>0</v>
      </c>
      <c r="H43" s="32"/>
      <c r="I43" s="32"/>
      <c r="J43" s="32"/>
      <c r="K43" s="32">
        <f t="shared" si="1"/>
        <v>0</v>
      </c>
      <c r="L43" s="12"/>
    </row>
    <row r="44" spans="1:12" ht="33" customHeight="1">
      <c r="A44" s="8" t="s">
        <v>78</v>
      </c>
      <c r="B44" s="25"/>
      <c r="C44" s="32">
        <f>D44+E44+F44</f>
        <v>4400000</v>
      </c>
      <c r="D44" s="32"/>
      <c r="E44" s="32"/>
      <c r="F44" s="32">
        <v>4400000</v>
      </c>
      <c r="G44" s="32">
        <f t="shared" si="13"/>
        <v>0</v>
      </c>
      <c r="H44" s="32"/>
      <c r="I44" s="32"/>
      <c r="J44" s="32"/>
      <c r="K44" s="32">
        <f t="shared" si="1"/>
        <v>-4400000</v>
      </c>
      <c r="L44" s="12">
        <f t="shared" si="2"/>
        <v>0</v>
      </c>
    </row>
    <row r="45" spans="1:12" ht="63" customHeight="1">
      <c r="A45" s="9" t="s">
        <v>46</v>
      </c>
      <c r="B45" s="25" t="s">
        <v>29</v>
      </c>
      <c r="C45" s="32">
        <f>D45+E45+F45</f>
        <v>114443279</v>
      </c>
      <c r="D45" s="32"/>
      <c r="E45" s="32"/>
      <c r="F45" s="32">
        <v>114443279</v>
      </c>
      <c r="G45" s="32">
        <f t="shared" si="13"/>
        <v>5754365</v>
      </c>
      <c r="H45" s="32"/>
      <c r="I45" s="32"/>
      <c r="J45" s="32">
        <v>5754365</v>
      </c>
      <c r="K45" s="32">
        <f t="shared" si="1"/>
        <v>-108688914</v>
      </c>
      <c r="L45" s="12">
        <f t="shared" si="2"/>
        <v>5.0281371263401144</v>
      </c>
    </row>
    <row r="46" spans="1:12" ht="24" customHeight="1">
      <c r="A46" s="8" t="s">
        <v>76</v>
      </c>
      <c r="B46" s="25"/>
      <c r="C46" s="32"/>
      <c r="D46" s="32"/>
      <c r="E46" s="32"/>
      <c r="G46" s="32">
        <f t="shared" si="13"/>
        <v>0</v>
      </c>
      <c r="H46" s="32"/>
      <c r="I46" s="32"/>
      <c r="J46" s="32"/>
      <c r="K46" s="32">
        <f t="shared" si="1"/>
        <v>0</v>
      </c>
      <c r="L46" s="12"/>
    </row>
    <row r="47" spans="1:12" ht="35.25" customHeight="1">
      <c r="A47" s="8" t="s">
        <v>79</v>
      </c>
      <c r="B47" s="25"/>
      <c r="C47" s="32">
        <f>D47+E47+F47</f>
        <v>4389852</v>
      </c>
      <c r="D47" s="32"/>
      <c r="E47" s="32"/>
      <c r="F47" s="32">
        <v>4389852</v>
      </c>
      <c r="G47" s="32">
        <f t="shared" si="13"/>
        <v>2959157</v>
      </c>
      <c r="H47" s="32"/>
      <c r="I47" s="32"/>
      <c r="J47" s="32">
        <v>2959157</v>
      </c>
      <c r="K47" s="32">
        <f t="shared" si="1"/>
        <v>-1430695</v>
      </c>
      <c r="L47" s="12">
        <f t="shared" si="2"/>
        <v>67.40903793567527</v>
      </c>
    </row>
    <row r="48" spans="1:12" ht="17.25" customHeight="1">
      <c r="A48" s="10" t="s">
        <v>40</v>
      </c>
      <c r="B48" s="25"/>
      <c r="C48" s="33">
        <f aca="true" t="shared" si="14" ref="C48:I48">C49</f>
        <v>500000</v>
      </c>
      <c r="D48" s="33">
        <f t="shared" si="14"/>
        <v>0</v>
      </c>
      <c r="E48" s="33">
        <f t="shared" si="14"/>
        <v>0</v>
      </c>
      <c r="F48" s="33">
        <f t="shared" si="14"/>
        <v>500000</v>
      </c>
      <c r="G48" s="32"/>
      <c r="H48" s="33">
        <f t="shared" si="14"/>
        <v>0</v>
      </c>
      <c r="I48" s="33">
        <f t="shared" si="14"/>
        <v>0</v>
      </c>
      <c r="K48" s="33">
        <f t="shared" si="1"/>
        <v>-500000</v>
      </c>
      <c r="L48" s="48">
        <f t="shared" si="2"/>
        <v>0</v>
      </c>
    </row>
    <row r="49" spans="1:12" ht="63" customHeight="1">
      <c r="A49" s="9" t="s">
        <v>54</v>
      </c>
      <c r="B49" s="25" t="s">
        <v>29</v>
      </c>
      <c r="C49" s="32">
        <f>D49+E49+F49</f>
        <v>500000</v>
      </c>
      <c r="D49" s="32"/>
      <c r="E49" s="32"/>
      <c r="F49" s="32">
        <v>500000</v>
      </c>
      <c r="G49" s="32">
        <f t="shared" si="13"/>
        <v>0</v>
      </c>
      <c r="H49" s="32"/>
      <c r="I49" s="32"/>
      <c r="J49" s="32"/>
      <c r="K49" s="32">
        <f t="shared" si="1"/>
        <v>-500000</v>
      </c>
      <c r="L49" s="12">
        <f t="shared" si="2"/>
        <v>0</v>
      </c>
    </row>
    <row r="50" spans="1:12" ht="24" customHeight="1">
      <c r="A50" s="49" t="s">
        <v>11</v>
      </c>
      <c r="B50" s="50"/>
      <c r="C50" s="34">
        <f aca="true" t="shared" si="15" ref="C50:J51">C51</f>
        <v>76421400</v>
      </c>
      <c r="D50" s="34">
        <f t="shared" si="15"/>
        <v>0</v>
      </c>
      <c r="E50" s="34">
        <f t="shared" si="15"/>
        <v>76421400</v>
      </c>
      <c r="F50" s="34">
        <f t="shared" si="15"/>
        <v>0</v>
      </c>
      <c r="G50" s="55">
        <f t="shared" si="13"/>
        <v>0</v>
      </c>
      <c r="H50" s="34">
        <f t="shared" si="15"/>
        <v>0</v>
      </c>
      <c r="I50" s="34">
        <f t="shared" si="15"/>
        <v>0</v>
      </c>
      <c r="J50" s="34">
        <f t="shared" si="15"/>
        <v>0</v>
      </c>
      <c r="K50" s="34">
        <f t="shared" si="1"/>
        <v>-76421400</v>
      </c>
      <c r="L50" s="13">
        <f t="shared" si="2"/>
        <v>0</v>
      </c>
    </row>
    <row r="51" spans="1:12" ht="24" customHeight="1">
      <c r="A51" s="10" t="s">
        <v>48</v>
      </c>
      <c r="B51" s="25"/>
      <c r="C51" s="32">
        <f t="shared" si="15"/>
        <v>76421400</v>
      </c>
      <c r="D51" s="32">
        <f t="shared" si="15"/>
        <v>0</v>
      </c>
      <c r="E51" s="32">
        <f t="shared" si="15"/>
        <v>76421400</v>
      </c>
      <c r="F51" s="32">
        <f t="shared" si="15"/>
        <v>0</v>
      </c>
      <c r="G51" s="32">
        <f t="shared" si="13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3">
        <f t="shared" si="1"/>
        <v>-76421400</v>
      </c>
      <c r="L51" s="48">
        <f t="shared" si="2"/>
        <v>0</v>
      </c>
    </row>
    <row r="52" spans="1:12" ht="35.25" customHeight="1">
      <c r="A52" s="9" t="s">
        <v>49</v>
      </c>
      <c r="B52" s="25" t="s">
        <v>29</v>
      </c>
      <c r="C52" s="32">
        <f>D52+E52+F52</f>
        <v>76421400</v>
      </c>
      <c r="D52" s="32"/>
      <c r="E52" s="32">
        <v>76421400</v>
      </c>
      <c r="F52" s="32"/>
      <c r="G52" s="32">
        <f t="shared" si="13"/>
        <v>0</v>
      </c>
      <c r="H52" s="32"/>
      <c r="I52" s="32"/>
      <c r="J52" s="32"/>
      <c r="K52" s="33">
        <f t="shared" si="1"/>
        <v>-76421400</v>
      </c>
      <c r="L52" s="48">
        <f t="shared" si="2"/>
        <v>0</v>
      </c>
    </row>
    <row r="53" spans="1:12" ht="35.25" customHeight="1">
      <c r="A53" s="6" t="s">
        <v>41</v>
      </c>
      <c r="B53" s="6"/>
      <c r="C53" s="34">
        <f aca="true" t="shared" si="16" ref="C53:J53">C54</f>
        <v>72330100</v>
      </c>
      <c r="D53" s="34">
        <f t="shared" si="16"/>
        <v>0</v>
      </c>
      <c r="E53" s="34">
        <f t="shared" si="16"/>
        <v>0</v>
      </c>
      <c r="F53" s="34">
        <f t="shared" si="16"/>
        <v>72330100</v>
      </c>
      <c r="G53" s="34">
        <f t="shared" si="13"/>
        <v>11000000</v>
      </c>
      <c r="H53" s="34">
        <f t="shared" si="16"/>
        <v>0</v>
      </c>
      <c r="I53" s="34">
        <f t="shared" si="16"/>
        <v>0</v>
      </c>
      <c r="J53" s="34">
        <f t="shared" si="16"/>
        <v>11000000</v>
      </c>
      <c r="K53" s="34">
        <f t="shared" si="1"/>
        <v>-61330100</v>
      </c>
      <c r="L53" s="13">
        <f t="shared" si="2"/>
        <v>15.208053078870346</v>
      </c>
    </row>
    <row r="54" spans="1:12" ht="17.25" customHeight="1">
      <c r="A54" s="7" t="s">
        <v>42</v>
      </c>
      <c r="B54" s="7"/>
      <c r="C54" s="33">
        <f aca="true" t="shared" si="17" ref="C54:J54">C55+C56</f>
        <v>72330100</v>
      </c>
      <c r="D54" s="33">
        <f t="shared" si="17"/>
        <v>0</v>
      </c>
      <c r="E54" s="33">
        <f t="shared" si="17"/>
        <v>0</v>
      </c>
      <c r="F54" s="33">
        <f t="shared" si="17"/>
        <v>72330100</v>
      </c>
      <c r="G54" s="32">
        <f t="shared" si="13"/>
        <v>11000000</v>
      </c>
      <c r="H54" s="33">
        <f t="shared" si="17"/>
        <v>0</v>
      </c>
      <c r="I54" s="33">
        <f t="shared" si="17"/>
        <v>0</v>
      </c>
      <c r="J54" s="33">
        <f t="shared" si="17"/>
        <v>11000000</v>
      </c>
      <c r="K54" s="33">
        <f t="shared" si="1"/>
        <v>-61330100</v>
      </c>
      <c r="L54" s="48">
        <f t="shared" si="2"/>
        <v>15.208053078870346</v>
      </c>
    </row>
    <row r="55" spans="1:12" ht="61.5" customHeight="1">
      <c r="A55" s="8" t="s">
        <v>43</v>
      </c>
      <c r="B55" s="25" t="s">
        <v>29</v>
      </c>
      <c r="C55" s="32">
        <f>D55+E55+F55</f>
        <v>16139200</v>
      </c>
      <c r="D55" s="32"/>
      <c r="E55" s="32"/>
      <c r="F55" s="32">
        <v>16139200</v>
      </c>
      <c r="G55" s="32">
        <f t="shared" si="13"/>
        <v>11000000</v>
      </c>
      <c r="H55" s="32"/>
      <c r="I55" s="32"/>
      <c r="J55" s="32">
        <v>11000000</v>
      </c>
      <c r="K55" s="32">
        <f t="shared" si="1"/>
        <v>-5139200</v>
      </c>
      <c r="L55" s="12">
        <f t="shared" si="2"/>
        <v>68.15703380588877</v>
      </c>
    </row>
    <row r="56" spans="1:12" ht="48.75" customHeight="1">
      <c r="A56" s="8" t="s">
        <v>65</v>
      </c>
      <c r="B56" s="25" t="s">
        <v>29</v>
      </c>
      <c r="C56" s="32">
        <f>D56+E56+F56</f>
        <v>56190900</v>
      </c>
      <c r="D56" s="32"/>
      <c r="E56" s="32"/>
      <c r="F56" s="32">
        <v>56190900</v>
      </c>
      <c r="G56" s="32">
        <f t="shared" si="13"/>
        <v>0</v>
      </c>
      <c r="H56" s="32"/>
      <c r="I56" s="32"/>
      <c r="J56" s="32"/>
      <c r="K56" s="32">
        <f t="shared" si="1"/>
        <v>-56190900</v>
      </c>
      <c r="L56" s="12">
        <f t="shared" si="2"/>
        <v>0</v>
      </c>
    </row>
    <row r="57" spans="1:12" s="5" customFormat="1" ht="33.75" customHeight="1">
      <c r="A57" s="6" t="s">
        <v>12</v>
      </c>
      <c r="B57" s="6"/>
      <c r="C57" s="34">
        <f aca="true" t="shared" si="18" ref="C57:J57">C9+C12+C22+C35+C50+C53</f>
        <v>1109660400</v>
      </c>
      <c r="D57" s="34">
        <f t="shared" si="18"/>
        <v>114934000</v>
      </c>
      <c r="E57" s="34">
        <f t="shared" si="18"/>
        <v>556736800</v>
      </c>
      <c r="F57" s="34">
        <f t="shared" si="18"/>
        <v>437989600</v>
      </c>
      <c r="G57" s="34">
        <f t="shared" si="18"/>
        <v>588875565.8</v>
      </c>
      <c r="H57" s="34">
        <f t="shared" si="18"/>
        <v>71350957</v>
      </c>
      <c r="I57" s="34">
        <f t="shared" si="18"/>
        <v>404702446.8</v>
      </c>
      <c r="J57" s="34">
        <f t="shared" si="18"/>
        <v>112822162</v>
      </c>
      <c r="K57" s="34">
        <f t="shared" si="1"/>
        <v>-520784834.20000005</v>
      </c>
      <c r="L57" s="13">
        <f t="shared" si="2"/>
        <v>53.0680887413843</v>
      </c>
    </row>
    <row r="59" spans="1:8" ht="88.5" customHeight="1">
      <c r="A59" s="21" t="s">
        <v>22</v>
      </c>
      <c r="H59" s="21" t="s">
        <v>26</v>
      </c>
    </row>
    <row r="60" ht="57.75" customHeight="1">
      <c r="A60" s="1" t="s">
        <v>32</v>
      </c>
    </row>
    <row r="61" ht="15">
      <c r="B61" s="21"/>
    </row>
  </sheetData>
  <mergeCells count="16">
    <mergeCell ref="K5:K6"/>
    <mergeCell ref="A33:A34"/>
    <mergeCell ref="B33:B34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showZeros="0" view="pageBreakPreview" zoomScale="75" zoomScaleSheetLayoutView="75" workbookViewId="0" topLeftCell="A1">
      <pane xSplit="1" ySplit="8" topLeftCell="F5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24" sqref="C24:C25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0.25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>
      <c r="A2" s="56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.75" customHeight="1">
      <c r="A3" s="60"/>
      <c r="B3" s="60"/>
      <c r="C3" s="60"/>
      <c r="D3" s="60"/>
      <c r="E3" s="60"/>
      <c r="F3" s="60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1" t="s">
        <v>18</v>
      </c>
      <c r="B5" s="57" t="s">
        <v>28</v>
      </c>
      <c r="C5" s="62" t="s">
        <v>34</v>
      </c>
      <c r="D5" s="62"/>
      <c r="E5" s="62"/>
      <c r="F5" s="62"/>
      <c r="G5" s="70" t="s">
        <v>87</v>
      </c>
      <c r="H5" s="71"/>
      <c r="I5" s="71"/>
      <c r="J5" s="72"/>
      <c r="K5" s="57" t="s">
        <v>23</v>
      </c>
      <c r="L5" s="64" t="s">
        <v>25</v>
      </c>
    </row>
    <row r="6" spans="1:12" ht="29.25" customHeight="1">
      <c r="A6" s="61"/>
      <c r="B6" s="58"/>
      <c r="C6" s="62" t="s">
        <v>1</v>
      </c>
      <c r="D6" s="62" t="s">
        <v>2</v>
      </c>
      <c r="E6" s="62"/>
      <c r="F6" s="62"/>
      <c r="G6" s="73" t="s">
        <v>1</v>
      </c>
      <c r="H6" s="70" t="s">
        <v>2</v>
      </c>
      <c r="I6" s="71"/>
      <c r="J6" s="72"/>
      <c r="K6" s="59"/>
      <c r="L6" s="65"/>
    </row>
    <row r="7" spans="1:12" ht="30.75" customHeight="1">
      <c r="A7" s="61"/>
      <c r="B7" s="59"/>
      <c r="C7" s="62"/>
      <c r="D7" s="26" t="s">
        <v>3</v>
      </c>
      <c r="E7" s="26" t="s">
        <v>4</v>
      </c>
      <c r="F7" s="26" t="s">
        <v>5</v>
      </c>
      <c r="G7" s="7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18000</v>
      </c>
      <c r="D9" s="42">
        <f t="shared" si="0"/>
        <v>0</v>
      </c>
      <c r="E9" s="42">
        <f t="shared" si="0"/>
        <v>0</v>
      </c>
      <c r="F9" s="42">
        <f t="shared" si="0"/>
        <v>18000</v>
      </c>
      <c r="G9" s="44">
        <f t="shared" si="0"/>
        <v>18000</v>
      </c>
      <c r="H9" s="44">
        <f t="shared" si="0"/>
        <v>0</v>
      </c>
      <c r="I9" s="44">
        <f t="shared" si="0"/>
        <v>0</v>
      </c>
      <c r="J9" s="44">
        <f t="shared" si="0"/>
        <v>18000</v>
      </c>
      <c r="K9" s="42">
        <f aca="true" t="shared" si="1" ref="K9:K57">G9-C9</f>
        <v>0</v>
      </c>
      <c r="L9" s="45">
        <f aca="true" t="shared" si="2" ref="L9:L39">G9/C9*100</f>
        <v>100</v>
      </c>
    </row>
    <row r="10" spans="1:12" ht="50.25" customHeight="1">
      <c r="A10" s="16" t="s">
        <v>15</v>
      </c>
      <c r="B10" s="16"/>
      <c r="C10" s="41">
        <f t="shared" si="0"/>
        <v>18000</v>
      </c>
      <c r="D10" s="41">
        <f t="shared" si="0"/>
        <v>0</v>
      </c>
      <c r="E10" s="41">
        <f t="shared" si="0"/>
        <v>0</v>
      </c>
      <c r="F10" s="41">
        <f t="shared" si="0"/>
        <v>18000</v>
      </c>
      <c r="G10" s="37">
        <f t="shared" si="0"/>
        <v>18000</v>
      </c>
      <c r="H10" s="37">
        <f t="shared" si="0"/>
        <v>0</v>
      </c>
      <c r="I10" s="37">
        <f t="shared" si="0"/>
        <v>0</v>
      </c>
      <c r="J10" s="37">
        <f t="shared" si="0"/>
        <v>18000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19</v>
      </c>
      <c r="B11" s="25" t="s">
        <v>29</v>
      </c>
      <c r="C11" s="40">
        <f>D11+E11+F11</f>
        <v>18000</v>
      </c>
      <c r="D11" s="40"/>
      <c r="E11" s="40"/>
      <c r="F11" s="40">
        <v>18000</v>
      </c>
      <c r="G11" s="35">
        <f>H11+I11+J11</f>
        <v>18000</v>
      </c>
      <c r="H11" s="35"/>
      <c r="I11" s="35"/>
      <c r="J11" s="35">
        <v>18000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524134</v>
      </c>
      <c r="D12" s="36">
        <f t="shared" si="3"/>
        <v>114934</v>
      </c>
      <c r="E12" s="36">
        <f t="shared" si="3"/>
        <v>400000</v>
      </c>
      <c r="F12" s="36">
        <f t="shared" si="3"/>
        <v>9200</v>
      </c>
      <c r="G12" s="36">
        <f t="shared" si="3"/>
        <v>471229.7</v>
      </c>
      <c r="H12" s="36">
        <f t="shared" si="3"/>
        <v>71350.9</v>
      </c>
      <c r="I12" s="36">
        <f t="shared" si="3"/>
        <v>395036.3</v>
      </c>
      <c r="J12" s="36">
        <f t="shared" si="3"/>
        <v>4842.5</v>
      </c>
      <c r="K12" s="42">
        <f t="shared" si="1"/>
        <v>-52904.29999999999</v>
      </c>
      <c r="L12" s="45">
        <f t="shared" si="2"/>
        <v>89.90634074492401</v>
      </c>
    </row>
    <row r="13" spans="1:12" ht="15.75" customHeight="1">
      <c r="A13" s="7" t="s">
        <v>61</v>
      </c>
      <c r="B13" s="7"/>
      <c r="C13" s="41">
        <f aca="true" t="shared" si="4" ref="C13:J13">C14+C15+C16+C17+C18+C19+C20+C21</f>
        <v>524134</v>
      </c>
      <c r="D13" s="41">
        <f t="shared" si="4"/>
        <v>114934</v>
      </c>
      <c r="E13" s="41">
        <f t="shared" si="4"/>
        <v>400000</v>
      </c>
      <c r="F13" s="41">
        <f t="shared" si="4"/>
        <v>9200</v>
      </c>
      <c r="G13" s="41">
        <f t="shared" si="4"/>
        <v>471229.7</v>
      </c>
      <c r="H13" s="41">
        <f t="shared" si="4"/>
        <v>71350.9</v>
      </c>
      <c r="I13" s="41">
        <f t="shared" si="4"/>
        <v>395036.3</v>
      </c>
      <c r="J13" s="41">
        <f t="shared" si="4"/>
        <v>4842.5</v>
      </c>
      <c r="K13" s="41">
        <f t="shared" si="1"/>
        <v>-52904.29999999999</v>
      </c>
      <c r="L13" s="46">
        <f t="shared" si="2"/>
        <v>89.90634074492401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1">D14+E14+F14</f>
        <v>1000</v>
      </c>
      <c r="D14" s="38"/>
      <c r="E14" s="38"/>
      <c r="F14" s="38">
        <v>1000</v>
      </c>
      <c r="G14" s="38">
        <f aca="true" t="shared" si="6" ref="G14:G21"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68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>
        <f t="shared" si="6"/>
        <v>71350.9</v>
      </c>
      <c r="H15" s="38">
        <v>71350.9</v>
      </c>
      <c r="I15" s="38"/>
      <c r="J15" s="38"/>
      <c r="K15" s="40">
        <f t="shared" si="1"/>
        <v>-43583.100000000006</v>
      </c>
      <c r="L15" s="4">
        <f t="shared" si="2"/>
        <v>62.079889327788116</v>
      </c>
    </row>
    <row r="16" spans="1:12" ht="76.5" customHeight="1">
      <c r="A16" s="19" t="s">
        <v>74</v>
      </c>
      <c r="B16" s="25" t="s">
        <v>29</v>
      </c>
      <c r="C16" s="38">
        <f t="shared" si="5"/>
        <v>8200</v>
      </c>
      <c r="D16" s="38"/>
      <c r="E16" s="38"/>
      <c r="F16" s="38">
        <v>8200</v>
      </c>
      <c r="G16" s="38">
        <f t="shared" si="6"/>
        <v>4842.5</v>
      </c>
      <c r="H16" s="38"/>
      <c r="I16" s="38"/>
      <c r="J16" s="38">
        <v>4842.5</v>
      </c>
      <c r="K16" s="40">
        <f t="shared" si="1"/>
        <v>-3357.5</v>
      </c>
      <c r="L16" s="4">
        <f t="shared" si="2"/>
        <v>59.05487804878049</v>
      </c>
    </row>
    <row r="17" spans="1:12" ht="60.75" customHeight="1">
      <c r="A17" s="19" t="s">
        <v>44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 t="shared" si="6"/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 t="shared" si="6"/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 t="shared" si="6"/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70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 t="shared" si="6"/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56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 t="shared" si="6"/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9</v>
      </c>
      <c r="B22" s="6"/>
      <c r="C22" s="36">
        <f aca="true" t="shared" si="7" ref="C22:J22">C23+C28+C32</f>
        <v>203178.4</v>
      </c>
      <c r="D22" s="36">
        <f t="shared" si="7"/>
        <v>0</v>
      </c>
      <c r="E22" s="36">
        <f t="shared" si="7"/>
        <v>80315.4</v>
      </c>
      <c r="F22" s="36">
        <f t="shared" si="7"/>
        <v>122863</v>
      </c>
      <c r="G22" s="36">
        <f t="shared" si="7"/>
        <v>72891.4</v>
      </c>
      <c r="H22" s="36">
        <f t="shared" si="7"/>
        <v>0</v>
      </c>
      <c r="I22" s="36">
        <f t="shared" si="7"/>
        <v>9666.1</v>
      </c>
      <c r="J22" s="36">
        <f t="shared" si="7"/>
        <v>63225.3</v>
      </c>
      <c r="K22" s="42">
        <f t="shared" si="1"/>
        <v>-130287</v>
      </c>
      <c r="L22" s="45">
        <f t="shared" si="2"/>
        <v>35.87556551286948</v>
      </c>
    </row>
    <row r="23" spans="1:12" ht="15.75" customHeight="1">
      <c r="A23" s="7" t="s">
        <v>13</v>
      </c>
      <c r="B23" s="7"/>
      <c r="C23" s="39">
        <f>C24+C25+C26+C27</f>
        <v>51788.4</v>
      </c>
      <c r="D23" s="39">
        <f aca="true" t="shared" si="8" ref="D23:J23">D24+D25+D26+D27</f>
        <v>0</v>
      </c>
      <c r="E23" s="39">
        <f t="shared" si="8"/>
        <v>18925.4</v>
      </c>
      <c r="F23" s="39">
        <f t="shared" si="8"/>
        <v>32863</v>
      </c>
      <c r="G23" s="39">
        <f t="shared" si="8"/>
        <v>9728.800000000001</v>
      </c>
      <c r="H23" s="39">
        <f t="shared" si="8"/>
        <v>0</v>
      </c>
      <c r="I23" s="39">
        <f t="shared" si="8"/>
        <v>9666.1</v>
      </c>
      <c r="J23" s="39">
        <f t="shared" si="8"/>
        <v>62.7</v>
      </c>
      <c r="K23" s="41">
        <f t="shared" si="1"/>
        <v>-42059.6</v>
      </c>
      <c r="L23" s="46">
        <f t="shared" si="2"/>
        <v>18.785674011940902</v>
      </c>
    </row>
    <row r="24" spans="1:12" ht="34.5" customHeight="1">
      <c r="A24" s="9" t="s">
        <v>36</v>
      </c>
      <c r="B24" s="25" t="s">
        <v>29</v>
      </c>
      <c r="C24" s="38">
        <f>D24+E24+F24</f>
        <v>16500</v>
      </c>
      <c r="D24" s="38"/>
      <c r="E24" s="38"/>
      <c r="F24" s="38">
        <v>16500</v>
      </c>
      <c r="G24" s="38">
        <f>H24+I24+J24</f>
        <v>0</v>
      </c>
      <c r="H24" s="38"/>
      <c r="I24" s="38"/>
      <c r="J24" s="38"/>
      <c r="K24" s="40">
        <f t="shared" si="1"/>
        <v>-16500</v>
      </c>
      <c r="L24" s="4">
        <f t="shared" si="2"/>
        <v>0</v>
      </c>
    </row>
    <row r="25" spans="1:12" ht="34.5" customHeight="1">
      <c r="A25" s="9" t="s">
        <v>88</v>
      </c>
      <c r="B25" s="25" t="s">
        <v>29</v>
      </c>
      <c r="C25" s="38">
        <f>D25+E25+F25</f>
        <v>3146.9</v>
      </c>
      <c r="D25" s="38"/>
      <c r="E25" s="38"/>
      <c r="F25" s="38">
        <v>3146.9</v>
      </c>
      <c r="G25" s="38">
        <f>H25+I25+J25</f>
        <v>62.7</v>
      </c>
      <c r="H25" s="38"/>
      <c r="I25" s="38"/>
      <c r="J25" s="38">
        <v>62.7</v>
      </c>
      <c r="K25" s="40">
        <f t="shared" si="1"/>
        <v>-3084.2000000000003</v>
      </c>
      <c r="L25" s="4">
        <f t="shared" si="2"/>
        <v>1.9924370014935335</v>
      </c>
    </row>
    <row r="26" spans="1:12" ht="30.75" customHeight="1">
      <c r="A26" s="9" t="s">
        <v>0</v>
      </c>
      <c r="B26" s="25" t="s">
        <v>29</v>
      </c>
      <c r="C26" s="38">
        <f>D26+E26+F26</f>
        <v>13216.1</v>
      </c>
      <c r="D26" s="38"/>
      <c r="E26" s="38"/>
      <c r="F26" s="38">
        <v>13216.1</v>
      </c>
      <c r="G26" s="38">
        <f>H26+I26+J26</f>
        <v>0</v>
      </c>
      <c r="H26" s="38"/>
      <c r="I26" s="38"/>
      <c r="J26" s="38"/>
      <c r="K26" s="40">
        <f t="shared" si="1"/>
        <v>-13216.1</v>
      </c>
      <c r="L26" s="4">
        <f t="shared" si="2"/>
        <v>0</v>
      </c>
    </row>
    <row r="27" spans="1:12" ht="30.75" customHeight="1">
      <c r="A27" s="18" t="s">
        <v>37</v>
      </c>
      <c r="B27" s="25" t="s">
        <v>29</v>
      </c>
      <c r="C27" s="38">
        <f>D27+E27+F27</f>
        <v>18925.4</v>
      </c>
      <c r="D27" s="38"/>
      <c r="E27" s="38">
        <v>18925.4</v>
      </c>
      <c r="F27" s="38"/>
      <c r="G27" s="38">
        <f>H27+I27+J27</f>
        <v>9666.1</v>
      </c>
      <c r="H27" s="38"/>
      <c r="I27" s="38">
        <v>9666.1</v>
      </c>
      <c r="J27" s="38"/>
      <c r="K27" s="40">
        <f t="shared" si="1"/>
        <v>-9259.300000000001</v>
      </c>
      <c r="L27" s="4">
        <f t="shared" si="2"/>
        <v>51.074746108404575</v>
      </c>
    </row>
    <row r="28" spans="1:12" ht="17.25" customHeight="1">
      <c r="A28" s="7" t="s">
        <v>6</v>
      </c>
      <c r="B28" s="7"/>
      <c r="C28" s="39">
        <f aca="true" t="shared" si="9" ref="C28:J28">C29+C30+C31</f>
        <v>91390</v>
      </c>
      <c r="D28" s="39">
        <f t="shared" si="9"/>
        <v>0</v>
      </c>
      <c r="E28" s="39">
        <f t="shared" si="9"/>
        <v>61390</v>
      </c>
      <c r="F28" s="39">
        <f t="shared" si="9"/>
        <v>30000</v>
      </c>
      <c r="G28" s="39">
        <f t="shared" si="9"/>
        <v>3162.6</v>
      </c>
      <c r="H28" s="39">
        <f t="shared" si="9"/>
        <v>0</v>
      </c>
      <c r="I28" s="39">
        <f t="shared" si="9"/>
        <v>0</v>
      </c>
      <c r="J28" s="39">
        <f t="shared" si="9"/>
        <v>3162.6</v>
      </c>
      <c r="K28" s="40">
        <f t="shared" si="1"/>
        <v>-88227.4</v>
      </c>
      <c r="L28" s="4">
        <f t="shared" si="2"/>
        <v>3.460553671079987</v>
      </c>
    </row>
    <row r="29" spans="1:12" ht="37.5" customHeight="1">
      <c r="A29" s="9" t="s">
        <v>16</v>
      </c>
      <c r="B29" s="25" t="s">
        <v>29</v>
      </c>
      <c r="C29" s="40">
        <f>D29+E29+F29</f>
        <v>5000</v>
      </c>
      <c r="D29" s="40"/>
      <c r="E29" s="40"/>
      <c r="F29" s="40">
        <v>5000</v>
      </c>
      <c r="G29" s="40">
        <f>H29+I29+J29</f>
        <v>0</v>
      </c>
      <c r="H29" s="40"/>
      <c r="I29" s="40"/>
      <c r="J29" s="40"/>
      <c r="K29" s="40">
        <f t="shared" si="1"/>
        <v>-5000</v>
      </c>
      <c r="L29" s="12">
        <f t="shared" si="2"/>
        <v>0</v>
      </c>
    </row>
    <row r="30" spans="1:12" ht="50.25" customHeight="1">
      <c r="A30" s="9" t="s">
        <v>69</v>
      </c>
      <c r="B30" s="25" t="s">
        <v>29</v>
      </c>
      <c r="C30" s="40">
        <f>D30+E30+F30</f>
        <v>25000</v>
      </c>
      <c r="D30" s="40"/>
      <c r="E30" s="40"/>
      <c r="F30" s="40">
        <v>25000</v>
      </c>
      <c r="G30" s="40">
        <f>H30+I30+J30</f>
        <v>3162.6</v>
      </c>
      <c r="H30" s="40"/>
      <c r="I30" s="40"/>
      <c r="J30" s="40">
        <v>3162.6</v>
      </c>
      <c r="K30" s="40">
        <f t="shared" si="1"/>
        <v>-21837.4</v>
      </c>
      <c r="L30" s="12">
        <f t="shared" si="2"/>
        <v>12.650400000000001</v>
      </c>
    </row>
    <row r="31" spans="1:12" ht="37.5" customHeight="1">
      <c r="A31" s="9" t="s">
        <v>57</v>
      </c>
      <c r="B31" s="25" t="s">
        <v>29</v>
      </c>
      <c r="C31" s="40">
        <f>D31+E31+F31</f>
        <v>61390</v>
      </c>
      <c r="D31" s="40"/>
      <c r="E31" s="40">
        <v>61390</v>
      </c>
      <c r="F31" s="40"/>
      <c r="G31" s="40">
        <f>H31+I31+J31</f>
        <v>0</v>
      </c>
      <c r="H31" s="40"/>
      <c r="I31" s="40"/>
      <c r="J31" s="40"/>
      <c r="K31" s="40">
        <f t="shared" si="1"/>
        <v>-61390</v>
      </c>
      <c r="L31" s="12">
        <f t="shared" si="2"/>
        <v>0</v>
      </c>
    </row>
    <row r="32" spans="1:12" ht="15.75" customHeight="1">
      <c r="A32" s="10" t="s">
        <v>17</v>
      </c>
      <c r="B32" s="22"/>
      <c r="C32" s="41">
        <f aca="true" t="shared" si="10" ref="C32:J32">C33+C34</f>
        <v>60000</v>
      </c>
      <c r="D32" s="41">
        <f t="shared" si="10"/>
        <v>0</v>
      </c>
      <c r="E32" s="41">
        <f t="shared" si="10"/>
        <v>0</v>
      </c>
      <c r="F32" s="41">
        <f t="shared" si="10"/>
        <v>60000</v>
      </c>
      <c r="G32" s="41">
        <f t="shared" si="10"/>
        <v>60000</v>
      </c>
      <c r="H32" s="41">
        <f t="shared" si="10"/>
        <v>0</v>
      </c>
      <c r="I32" s="41">
        <f t="shared" si="10"/>
        <v>0</v>
      </c>
      <c r="J32" s="41">
        <f t="shared" si="10"/>
        <v>60000</v>
      </c>
      <c r="K32" s="41">
        <f t="shared" si="1"/>
        <v>0</v>
      </c>
      <c r="L32" s="48">
        <f t="shared" si="2"/>
        <v>100</v>
      </c>
    </row>
    <row r="33" spans="1:12" ht="29.25" customHeight="1">
      <c r="A33" s="66" t="s">
        <v>75</v>
      </c>
      <c r="B33" s="68" t="s">
        <v>29</v>
      </c>
      <c r="C33" s="40">
        <f>D33+E33+F33</f>
        <v>59588.2</v>
      </c>
      <c r="D33" s="40"/>
      <c r="E33" s="40"/>
      <c r="F33" s="40">
        <v>59588.2</v>
      </c>
      <c r="G33" s="40">
        <f>H33+I33+J33</f>
        <v>59588.2</v>
      </c>
      <c r="H33" s="40"/>
      <c r="I33" s="40"/>
      <c r="J33" s="40">
        <v>59588.2</v>
      </c>
      <c r="K33" s="41">
        <f t="shared" si="1"/>
        <v>0</v>
      </c>
      <c r="L33" s="48">
        <f t="shared" si="2"/>
        <v>100</v>
      </c>
    </row>
    <row r="34" spans="1:12" ht="33" customHeight="1">
      <c r="A34" s="67"/>
      <c r="B34" s="69"/>
      <c r="C34" s="40">
        <f>D34+E34+F34</f>
        <v>411.8</v>
      </c>
      <c r="D34" s="40"/>
      <c r="E34" s="40"/>
      <c r="F34" s="40">
        <v>411.8</v>
      </c>
      <c r="G34" s="40">
        <f>H34+I34+J34</f>
        <v>411.8</v>
      </c>
      <c r="H34" s="40"/>
      <c r="I34" s="40"/>
      <c r="J34" s="40">
        <v>411.8</v>
      </c>
      <c r="K34" s="40">
        <f t="shared" si="1"/>
        <v>0</v>
      </c>
      <c r="L34" s="12">
        <f t="shared" si="2"/>
        <v>100</v>
      </c>
    </row>
    <row r="35" spans="1:12" ht="18" customHeight="1">
      <c r="A35" s="11" t="s">
        <v>10</v>
      </c>
      <c r="B35" s="24"/>
      <c r="C35" s="42">
        <f aca="true" t="shared" si="11" ref="C35:J35">C36+C48</f>
        <v>215596.5</v>
      </c>
      <c r="D35" s="42">
        <f t="shared" si="11"/>
        <v>0</v>
      </c>
      <c r="E35" s="42">
        <f t="shared" si="11"/>
        <v>0</v>
      </c>
      <c r="F35" s="42">
        <f t="shared" si="11"/>
        <v>215596.5</v>
      </c>
      <c r="G35" s="42">
        <f t="shared" si="11"/>
        <v>15754.4</v>
      </c>
      <c r="H35" s="42">
        <f t="shared" si="11"/>
        <v>0</v>
      </c>
      <c r="I35" s="42">
        <f t="shared" si="11"/>
        <v>0</v>
      </c>
      <c r="J35" s="42">
        <f t="shared" si="11"/>
        <v>15754.4</v>
      </c>
      <c r="K35" s="42">
        <f t="shared" si="1"/>
        <v>-199842.1</v>
      </c>
      <c r="L35" s="13">
        <f t="shared" si="2"/>
        <v>7.307354247401976</v>
      </c>
    </row>
    <row r="36" spans="1:12" ht="18" customHeight="1">
      <c r="A36" s="7" t="s">
        <v>7</v>
      </c>
      <c r="B36" s="23"/>
      <c r="C36" s="41">
        <f aca="true" t="shared" si="12" ref="C36:J36">C37+C38+C39+C42+C45</f>
        <v>215096.5</v>
      </c>
      <c r="D36" s="41">
        <f t="shared" si="12"/>
        <v>0</v>
      </c>
      <c r="E36" s="41">
        <f t="shared" si="12"/>
        <v>0</v>
      </c>
      <c r="F36" s="41">
        <f t="shared" si="12"/>
        <v>215096.5</v>
      </c>
      <c r="G36" s="41">
        <f t="shared" si="12"/>
        <v>15754.4</v>
      </c>
      <c r="H36" s="41">
        <f t="shared" si="12"/>
        <v>0</v>
      </c>
      <c r="I36" s="41">
        <f t="shared" si="12"/>
        <v>0</v>
      </c>
      <c r="J36" s="41">
        <f t="shared" si="12"/>
        <v>15754.4</v>
      </c>
      <c r="K36" s="41">
        <f t="shared" si="1"/>
        <v>-199342.1</v>
      </c>
      <c r="L36" s="48">
        <f t="shared" si="2"/>
        <v>7.324340470440012</v>
      </c>
    </row>
    <row r="37" spans="1:12" ht="48.75" customHeight="1">
      <c r="A37" s="8" t="s">
        <v>38</v>
      </c>
      <c r="B37" s="25" t="s">
        <v>29</v>
      </c>
      <c r="C37" s="40">
        <f aca="true" t="shared" si="13" ref="C37:C47">D37+E37+F37</f>
        <v>20000</v>
      </c>
      <c r="D37" s="40"/>
      <c r="E37" s="40"/>
      <c r="F37" s="40">
        <v>20000</v>
      </c>
      <c r="G37" s="40">
        <f aca="true" t="shared" si="14" ref="G37:G52">H37+I37+J37</f>
        <v>10000</v>
      </c>
      <c r="H37" s="40"/>
      <c r="I37" s="40"/>
      <c r="J37" s="40">
        <v>10000</v>
      </c>
      <c r="K37" s="40">
        <f t="shared" si="1"/>
        <v>-10000</v>
      </c>
      <c r="L37" s="12">
        <f t="shared" si="2"/>
        <v>50</v>
      </c>
    </row>
    <row r="38" spans="1:12" ht="75.75" customHeight="1">
      <c r="A38" s="8" t="s">
        <v>39</v>
      </c>
      <c r="B38" s="25" t="s">
        <v>29</v>
      </c>
      <c r="C38" s="40">
        <f t="shared" si="13"/>
        <v>2000</v>
      </c>
      <c r="D38" s="40"/>
      <c r="E38" s="40"/>
      <c r="F38" s="40">
        <v>2000</v>
      </c>
      <c r="G38" s="40">
        <f t="shared" si="14"/>
        <v>0</v>
      </c>
      <c r="H38" s="40"/>
      <c r="I38" s="40"/>
      <c r="J38" s="40"/>
      <c r="K38" s="40">
        <f t="shared" si="1"/>
        <v>-2000</v>
      </c>
      <c r="L38" s="12">
        <f t="shared" si="2"/>
        <v>0</v>
      </c>
    </row>
    <row r="39" spans="1:12" ht="50.25" customHeight="1">
      <c r="A39" s="8" t="s">
        <v>85</v>
      </c>
      <c r="B39" s="25" t="s">
        <v>29</v>
      </c>
      <c r="C39" s="40">
        <f t="shared" si="13"/>
        <v>64253.2</v>
      </c>
      <c r="D39" s="40"/>
      <c r="E39" s="40"/>
      <c r="F39" s="40">
        <v>64253.2</v>
      </c>
      <c r="G39" s="40">
        <f t="shared" si="14"/>
        <v>0</v>
      </c>
      <c r="H39" s="40"/>
      <c r="I39" s="40"/>
      <c r="J39" s="40"/>
      <c r="K39" s="40">
        <f t="shared" si="1"/>
        <v>-64253.2</v>
      </c>
      <c r="L39" s="12">
        <f t="shared" si="2"/>
        <v>0</v>
      </c>
    </row>
    <row r="40" spans="1:12" ht="16.5" customHeight="1">
      <c r="A40" s="8" t="s">
        <v>76</v>
      </c>
      <c r="B40" s="25"/>
      <c r="C40" s="40">
        <f t="shared" si="13"/>
        <v>0</v>
      </c>
      <c r="D40" s="40"/>
      <c r="E40" s="40"/>
      <c r="F40" s="40"/>
      <c r="G40" s="40">
        <f t="shared" si="14"/>
        <v>0</v>
      </c>
      <c r="H40" s="40"/>
      <c r="I40" s="40"/>
      <c r="J40" s="40"/>
      <c r="K40" s="40">
        <f t="shared" si="1"/>
        <v>0</v>
      </c>
      <c r="L40" s="12"/>
    </row>
    <row r="41" spans="1:12" ht="36.75" customHeight="1">
      <c r="A41" s="8" t="s">
        <v>80</v>
      </c>
      <c r="B41" s="25"/>
      <c r="C41" s="40">
        <f t="shared" si="13"/>
        <v>3283.8</v>
      </c>
      <c r="D41" s="40"/>
      <c r="E41" s="40"/>
      <c r="F41" s="40">
        <v>3283.8</v>
      </c>
      <c r="G41" s="40">
        <f t="shared" si="14"/>
        <v>0</v>
      </c>
      <c r="H41" s="40"/>
      <c r="I41" s="40"/>
      <c r="J41" s="40"/>
      <c r="K41" s="40">
        <f t="shared" si="1"/>
        <v>-3283.8</v>
      </c>
      <c r="L41" s="12">
        <f>G41/C41*100</f>
        <v>0</v>
      </c>
    </row>
    <row r="42" spans="1:12" ht="62.25" customHeight="1">
      <c r="A42" s="8" t="s">
        <v>63</v>
      </c>
      <c r="B42" s="25" t="s">
        <v>29</v>
      </c>
      <c r="C42" s="40">
        <f t="shared" si="13"/>
        <v>14400</v>
      </c>
      <c r="D42" s="40"/>
      <c r="E42" s="40"/>
      <c r="F42" s="40">
        <v>14400</v>
      </c>
      <c r="G42" s="40">
        <f t="shared" si="14"/>
        <v>0</v>
      </c>
      <c r="H42" s="40"/>
      <c r="I42" s="40"/>
      <c r="J42" s="40"/>
      <c r="K42" s="40">
        <f t="shared" si="1"/>
        <v>-14400</v>
      </c>
      <c r="L42" s="12">
        <f>G42/C42*100</f>
        <v>0</v>
      </c>
    </row>
    <row r="43" spans="1:12" ht="19.5" customHeight="1">
      <c r="A43" s="8" t="s">
        <v>76</v>
      </c>
      <c r="B43" s="25"/>
      <c r="C43" s="40">
        <f t="shared" si="13"/>
        <v>0</v>
      </c>
      <c r="D43" s="40"/>
      <c r="E43" s="40"/>
      <c r="F43" s="40"/>
      <c r="G43" s="40">
        <f t="shared" si="14"/>
        <v>0</v>
      </c>
      <c r="H43" s="40"/>
      <c r="I43" s="40"/>
      <c r="J43" s="40"/>
      <c r="K43" s="40">
        <f t="shared" si="1"/>
        <v>0</v>
      </c>
      <c r="L43" s="12"/>
    </row>
    <row r="44" spans="1:12" ht="32.25" customHeight="1">
      <c r="A44" s="8" t="s">
        <v>82</v>
      </c>
      <c r="B44" s="25"/>
      <c r="C44" s="40">
        <f t="shared" si="13"/>
        <v>4400</v>
      </c>
      <c r="D44" s="40"/>
      <c r="E44" s="40"/>
      <c r="F44" s="40">
        <v>4400</v>
      </c>
      <c r="G44" s="40">
        <f t="shared" si="14"/>
        <v>0</v>
      </c>
      <c r="H44" s="40"/>
      <c r="I44" s="40"/>
      <c r="J44" s="40"/>
      <c r="K44" s="40">
        <f t="shared" si="1"/>
        <v>-4400</v>
      </c>
      <c r="L44" s="12">
        <f>G44/C44*100</f>
        <v>0</v>
      </c>
    </row>
    <row r="45" spans="1:12" ht="48.75" customHeight="1">
      <c r="A45" s="9" t="s">
        <v>45</v>
      </c>
      <c r="B45" s="25" t="s">
        <v>29</v>
      </c>
      <c r="C45" s="40">
        <f t="shared" si="13"/>
        <v>114443.3</v>
      </c>
      <c r="D45" s="40"/>
      <c r="E45" s="40"/>
      <c r="F45" s="40">
        <v>114443.3</v>
      </c>
      <c r="G45" s="40">
        <f t="shared" si="14"/>
        <v>5754.4</v>
      </c>
      <c r="H45" s="40"/>
      <c r="I45" s="40"/>
      <c r="J45" s="40">
        <v>5754.4</v>
      </c>
      <c r="K45" s="40">
        <f t="shared" si="1"/>
        <v>-108688.90000000001</v>
      </c>
      <c r="L45" s="12">
        <f>G45/C45*100</f>
        <v>5.028166786522234</v>
      </c>
    </row>
    <row r="46" spans="1:12" ht="19.5" customHeight="1">
      <c r="A46" s="8" t="s">
        <v>76</v>
      </c>
      <c r="B46" s="25"/>
      <c r="C46" s="40">
        <f t="shared" si="13"/>
        <v>0</v>
      </c>
      <c r="D46" s="40"/>
      <c r="E46" s="40"/>
      <c r="F46" s="40"/>
      <c r="G46" s="40">
        <f t="shared" si="14"/>
        <v>0</v>
      </c>
      <c r="H46" s="40"/>
      <c r="I46" s="40"/>
      <c r="J46" s="40"/>
      <c r="K46" s="40">
        <f t="shared" si="1"/>
        <v>0</v>
      </c>
      <c r="L46" s="12"/>
    </row>
    <row r="47" spans="1:12" ht="34.5" customHeight="1">
      <c r="A47" s="8" t="s">
        <v>81</v>
      </c>
      <c r="B47" s="25"/>
      <c r="C47" s="40">
        <f t="shared" si="13"/>
        <v>4389.8</v>
      </c>
      <c r="D47" s="40"/>
      <c r="E47" s="40"/>
      <c r="F47" s="40">
        <v>4389.8</v>
      </c>
      <c r="G47" s="40">
        <f t="shared" si="14"/>
        <v>2959.2</v>
      </c>
      <c r="H47" s="40"/>
      <c r="I47" s="40"/>
      <c r="J47" s="40">
        <v>2959.2</v>
      </c>
      <c r="K47" s="40">
        <f t="shared" si="1"/>
        <v>-1430.6000000000004</v>
      </c>
      <c r="L47" s="12">
        <f aca="true" t="shared" si="15" ref="L47:L57">G47/C47*100</f>
        <v>67.41081598250489</v>
      </c>
    </row>
    <row r="48" spans="1:12" ht="17.25" customHeight="1">
      <c r="A48" s="10" t="s">
        <v>40</v>
      </c>
      <c r="B48" s="25"/>
      <c r="C48" s="41">
        <f>C49</f>
        <v>500</v>
      </c>
      <c r="D48" s="41">
        <f>D49</f>
        <v>0</v>
      </c>
      <c r="E48" s="41">
        <f>E49</f>
        <v>0</v>
      </c>
      <c r="F48" s="41">
        <f>F49</f>
        <v>500</v>
      </c>
      <c r="G48" s="40">
        <f t="shared" si="14"/>
        <v>0</v>
      </c>
      <c r="H48" s="41">
        <f>H49</f>
        <v>0</v>
      </c>
      <c r="I48" s="41">
        <f>I49</f>
        <v>0</v>
      </c>
      <c r="J48" s="41">
        <f>J49</f>
        <v>0</v>
      </c>
      <c r="K48" s="41">
        <f t="shared" si="1"/>
        <v>-500</v>
      </c>
      <c r="L48" s="48">
        <f t="shared" si="15"/>
        <v>0</v>
      </c>
    </row>
    <row r="49" spans="1:12" ht="50.25" customHeight="1">
      <c r="A49" s="9" t="s">
        <v>47</v>
      </c>
      <c r="B49" s="25" t="s">
        <v>29</v>
      </c>
      <c r="C49" s="40">
        <f>D49+E49+F49</f>
        <v>500</v>
      </c>
      <c r="D49" s="40"/>
      <c r="E49" s="40"/>
      <c r="F49" s="40">
        <v>500</v>
      </c>
      <c r="G49" s="40">
        <f t="shared" si="14"/>
        <v>0</v>
      </c>
      <c r="H49" s="40"/>
      <c r="I49" s="40"/>
      <c r="J49" s="40"/>
      <c r="K49" s="40">
        <f t="shared" si="1"/>
        <v>-500</v>
      </c>
      <c r="L49" s="12">
        <f t="shared" si="15"/>
        <v>0</v>
      </c>
    </row>
    <row r="50" spans="1:12" ht="22.5" customHeight="1">
      <c r="A50" s="49" t="s">
        <v>11</v>
      </c>
      <c r="B50" s="51"/>
      <c r="C50" s="52">
        <f aca="true" t="shared" si="16" ref="C50:F51">C51</f>
        <v>76421.4</v>
      </c>
      <c r="D50" s="52">
        <f t="shared" si="16"/>
        <v>0</v>
      </c>
      <c r="E50" s="52">
        <f t="shared" si="16"/>
        <v>76421.4</v>
      </c>
      <c r="F50" s="52">
        <f t="shared" si="16"/>
        <v>0</v>
      </c>
      <c r="G50" s="52">
        <f t="shared" si="14"/>
        <v>0</v>
      </c>
      <c r="H50" s="52">
        <f aca="true" t="shared" si="17" ref="H50:J51">H51</f>
        <v>0</v>
      </c>
      <c r="I50" s="52">
        <f t="shared" si="17"/>
        <v>0</v>
      </c>
      <c r="J50" s="52">
        <f t="shared" si="17"/>
        <v>0</v>
      </c>
      <c r="K50" s="52">
        <f t="shared" si="1"/>
        <v>-76421.4</v>
      </c>
      <c r="L50" s="53">
        <f t="shared" si="15"/>
        <v>0</v>
      </c>
    </row>
    <row r="51" spans="1:12" ht="22.5" customHeight="1">
      <c r="A51" s="10" t="s">
        <v>48</v>
      </c>
      <c r="B51" s="25"/>
      <c r="C51" s="40">
        <f t="shared" si="16"/>
        <v>76421.4</v>
      </c>
      <c r="D51" s="40">
        <f t="shared" si="16"/>
        <v>0</v>
      </c>
      <c r="E51" s="40">
        <f t="shared" si="16"/>
        <v>76421.4</v>
      </c>
      <c r="F51" s="40">
        <f t="shared" si="16"/>
        <v>0</v>
      </c>
      <c r="G51" s="40">
        <f t="shared" si="14"/>
        <v>0</v>
      </c>
      <c r="H51" s="40">
        <f t="shared" si="17"/>
        <v>0</v>
      </c>
      <c r="I51" s="40">
        <f t="shared" si="17"/>
        <v>0</v>
      </c>
      <c r="J51" s="40">
        <f t="shared" si="17"/>
        <v>0</v>
      </c>
      <c r="K51" s="40">
        <f t="shared" si="1"/>
        <v>-76421.4</v>
      </c>
      <c r="L51" s="12">
        <f t="shared" si="15"/>
        <v>0</v>
      </c>
    </row>
    <row r="52" spans="1:12" ht="41.25" customHeight="1">
      <c r="A52" s="9" t="s">
        <v>49</v>
      </c>
      <c r="B52" s="25" t="s">
        <v>29</v>
      </c>
      <c r="C52" s="40">
        <f>D52+E52+F52</f>
        <v>76421.4</v>
      </c>
      <c r="D52" s="40"/>
      <c r="E52" s="40">
        <v>76421.4</v>
      </c>
      <c r="F52" s="40"/>
      <c r="G52" s="40">
        <f t="shared" si="14"/>
        <v>0</v>
      </c>
      <c r="H52" s="40"/>
      <c r="I52" s="40"/>
      <c r="J52" s="40"/>
      <c r="K52" s="40">
        <f t="shared" si="1"/>
        <v>-76421.4</v>
      </c>
      <c r="L52" s="12">
        <f t="shared" si="15"/>
        <v>0</v>
      </c>
    </row>
    <row r="53" spans="1:12" ht="19.5" customHeight="1">
      <c r="A53" s="6" t="s">
        <v>41</v>
      </c>
      <c r="B53" s="6"/>
      <c r="C53" s="42">
        <f aca="true" t="shared" si="18" ref="C53:J53">C54</f>
        <v>72330.1</v>
      </c>
      <c r="D53" s="42">
        <f t="shared" si="18"/>
        <v>0</v>
      </c>
      <c r="E53" s="42">
        <f t="shared" si="18"/>
        <v>0</v>
      </c>
      <c r="F53" s="42">
        <f t="shared" si="18"/>
        <v>72330.1</v>
      </c>
      <c r="G53" s="42">
        <f t="shared" si="18"/>
        <v>11000</v>
      </c>
      <c r="H53" s="42">
        <f t="shared" si="18"/>
        <v>0</v>
      </c>
      <c r="I53" s="42">
        <f t="shared" si="18"/>
        <v>0</v>
      </c>
      <c r="J53" s="42">
        <f t="shared" si="18"/>
        <v>11000</v>
      </c>
      <c r="K53" s="42">
        <f t="shared" si="1"/>
        <v>-61330.100000000006</v>
      </c>
      <c r="L53" s="13">
        <f t="shared" si="15"/>
        <v>15.208053078870346</v>
      </c>
    </row>
    <row r="54" spans="1:12" ht="17.25" customHeight="1">
      <c r="A54" s="7" t="s">
        <v>42</v>
      </c>
      <c r="B54" s="7"/>
      <c r="C54" s="41">
        <f aca="true" t="shared" si="19" ref="C54:J54">C55+C56</f>
        <v>72330.1</v>
      </c>
      <c r="D54" s="41">
        <f t="shared" si="19"/>
        <v>0</v>
      </c>
      <c r="E54" s="41">
        <f t="shared" si="19"/>
        <v>0</v>
      </c>
      <c r="F54" s="41">
        <f t="shared" si="19"/>
        <v>72330.1</v>
      </c>
      <c r="G54" s="41">
        <f t="shared" si="19"/>
        <v>11000</v>
      </c>
      <c r="H54" s="41">
        <f t="shared" si="19"/>
        <v>0</v>
      </c>
      <c r="I54" s="41">
        <f t="shared" si="19"/>
        <v>0</v>
      </c>
      <c r="J54" s="41">
        <f t="shared" si="19"/>
        <v>11000</v>
      </c>
      <c r="K54" s="41">
        <f t="shared" si="1"/>
        <v>-61330.100000000006</v>
      </c>
      <c r="L54" s="48">
        <f t="shared" si="15"/>
        <v>15.208053078870346</v>
      </c>
    </row>
    <row r="55" spans="1:12" ht="48" customHeight="1">
      <c r="A55" s="8" t="s">
        <v>43</v>
      </c>
      <c r="B55" s="25" t="s">
        <v>29</v>
      </c>
      <c r="C55" s="40">
        <f>D55+E55+F55</f>
        <v>16139.2</v>
      </c>
      <c r="D55" s="40"/>
      <c r="E55" s="40"/>
      <c r="F55" s="40">
        <v>16139.2</v>
      </c>
      <c r="G55" s="40">
        <f>H55+I55+J55</f>
        <v>11000</v>
      </c>
      <c r="H55" s="40"/>
      <c r="I55" s="40"/>
      <c r="J55" s="40">
        <v>11000</v>
      </c>
      <c r="K55" s="40">
        <f t="shared" si="1"/>
        <v>-5139.200000000001</v>
      </c>
      <c r="L55" s="12">
        <f t="shared" si="15"/>
        <v>68.15703380588877</v>
      </c>
    </row>
    <row r="56" spans="1:12" ht="36.75" customHeight="1">
      <c r="A56" s="8" t="s">
        <v>66</v>
      </c>
      <c r="B56" s="25" t="s">
        <v>29</v>
      </c>
      <c r="C56" s="40">
        <f>D56+E56+F56</f>
        <v>56190.9</v>
      </c>
      <c r="D56" s="40"/>
      <c r="E56" s="40"/>
      <c r="F56" s="40">
        <v>56190.9</v>
      </c>
      <c r="G56" s="40"/>
      <c r="H56" s="40"/>
      <c r="I56" s="40"/>
      <c r="J56" s="40"/>
      <c r="K56" s="40">
        <f t="shared" si="1"/>
        <v>-56190.9</v>
      </c>
      <c r="L56" s="12">
        <f t="shared" si="15"/>
        <v>0</v>
      </c>
    </row>
    <row r="57" spans="1:12" s="5" customFormat="1" ht="33.75" customHeight="1">
      <c r="A57" s="6" t="s">
        <v>12</v>
      </c>
      <c r="B57" s="6"/>
      <c r="C57" s="42">
        <f aca="true" t="shared" si="20" ref="C57:J57">C9+C12+C22+C35+C50+C53</f>
        <v>1109660.4000000001</v>
      </c>
      <c r="D57" s="42">
        <f t="shared" si="20"/>
        <v>114934</v>
      </c>
      <c r="E57" s="42">
        <f t="shared" si="20"/>
        <v>556736.8</v>
      </c>
      <c r="F57" s="42">
        <f t="shared" si="20"/>
        <v>437989.6</v>
      </c>
      <c r="G57" s="42">
        <f t="shared" si="20"/>
        <v>588875.5</v>
      </c>
      <c r="H57" s="42">
        <f t="shared" si="20"/>
        <v>71350.9</v>
      </c>
      <c r="I57" s="42">
        <f t="shared" si="20"/>
        <v>404702.39999999997</v>
      </c>
      <c r="J57" s="42">
        <f t="shared" si="20"/>
        <v>112822.2</v>
      </c>
      <c r="K57" s="42">
        <f t="shared" si="1"/>
        <v>-520784.90000000014</v>
      </c>
      <c r="L57" s="13">
        <f t="shared" si="15"/>
        <v>53.06808281164218</v>
      </c>
    </row>
    <row r="59" spans="1:7" ht="30.75" customHeight="1">
      <c r="A59" s="21" t="s">
        <v>22</v>
      </c>
      <c r="G59" s="21" t="s">
        <v>26</v>
      </c>
    </row>
    <row r="60" ht="57.75" customHeight="1">
      <c r="A60" s="1" t="s">
        <v>32</v>
      </c>
    </row>
    <row r="61" ht="15">
      <c r="B61" s="21"/>
    </row>
  </sheetData>
  <mergeCells count="16">
    <mergeCell ref="A4:L4"/>
    <mergeCell ref="L5:L6"/>
    <mergeCell ref="G5:J5"/>
    <mergeCell ref="H6:J6"/>
    <mergeCell ref="G6:G7"/>
    <mergeCell ref="K5:K6"/>
    <mergeCell ref="A33:A34"/>
    <mergeCell ref="B33:B34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2011-07-04T09:25:46Z</cp:lastPrinted>
  <dcterms:created xsi:type="dcterms:W3CDTF">2007-01-23T06:19:47Z</dcterms:created>
  <dcterms:modified xsi:type="dcterms:W3CDTF">2011-07-04T09:27:11Z</dcterms:modified>
  <cp:category/>
  <cp:version/>
  <cp:contentType/>
  <cp:contentStatus/>
</cp:coreProperties>
</file>