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08.2011(руб)" sheetId="1" r:id="rId1"/>
    <sheet name="01.08.2011(т.руб)" sheetId="2" r:id="rId2"/>
  </sheets>
  <definedNames>
    <definedName name="_xlnm.Print_Titles" localSheetId="0">'01.08.2011(руб)'!$5:$8</definedName>
    <definedName name="_xlnm.Print_Titles" localSheetId="1">'01.08.2011(т.руб)'!$5:$8</definedName>
    <definedName name="_xlnm.Print_Area" localSheetId="0">'01.08.2011(руб)'!$A$1:$L$59</definedName>
    <definedName name="_xlnm.Print_Area" localSheetId="1">'01.08.2011(т.руб)'!$A$1:$L$59</definedName>
  </definedNames>
  <calcPr fullCalcOnLoad="1"/>
</workbook>
</file>

<file path=xl/sharedStrings.xml><?xml version="1.0" encoding="utf-8"?>
<sst xmlns="http://schemas.openxmlformats.org/spreadsheetml/2006/main" count="189" uniqueCount="87">
  <si>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</si>
  <si>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</si>
  <si>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</si>
  <si>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</si>
  <si>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</si>
  <si>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</si>
  <si>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</si>
  <si>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</si>
  <si>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</si>
  <si>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</si>
  <si>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</si>
  <si>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</si>
  <si>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</si>
  <si>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</si>
  <si>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</si>
  <si>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</si>
  <si>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</si>
  <si>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</si>
  <si>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</si>
  <si>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</si>
  <si>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</si>
  <si>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</si>
  <si>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</si>
  <si>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</si>
  <si>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</si>
  <si>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</si>
  <si>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</si>
  <si>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</si>
  <si>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</si>
  <si>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</si>
  <si>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</si>
  <si>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</si>
  <si>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</si>
  <si>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</si>
  <si>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</si>
  <si>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</si>
  <si>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</si>
  <si>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</si>
  <si>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</si>
  <si>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</si>
  <si>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</si>
  <si>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</si>
  <si>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</si>
  <si>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</si>
  <si>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</si>
  <si>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</si>
  <si>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</si>
  <si>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</si>
  <si>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</si>
  <si>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</si>
  <si>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</si>
  <si>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</si>
  <si>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</si>
  <si>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</si>
  <si>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>Разработка ПСД на строительство пристроя к крытому тренировочному катку МУДОД ДЮСШ по игровым видам спорта "Спартак"</t>
    </r>
    <r>
      <rPr>
        <b/>
        <i/>
        <sz val="12"/>
        <rFont val="Arial Cyr"/>
        <family val="0"/>
      </rPr>
      <t>07 02 1020102 003 226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</si>
  <si>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</si>
  <si>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</si>
  <si>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</si>
  <si>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</si>
  <si>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</si>
  <si>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</si>
  <si>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</si>
  <si>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</si>
  <si>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</si>
  <si>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</si>
  <si>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</si>
  <si>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</si>
  <si>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</si>
  <si>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</si>
  <si>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</si>
  <si>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07 01 5225224 003 310</t>
    </r>
    <r>
      <rPr>
        <sz val="12"/>
        <rFont val="Arial Cyr"/>
        <family val="0"/>
      </rPr>
      <t xml:space="preserve">     </t>
    </r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</si>
  <si>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</si>
  <si>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</t>
    </r>
    <r>
      <rPr>
        <sz val="12"/>
        <rFont val="Arial Cyp"/>
        <family val="0"/>
      </rPr>
      <t xml:space="preserve">       </t>
    </r>
  </si>
  <si>
    <t>в том числе:</t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</si>
  <si>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07 01 5225224 003 226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</si>
  <si>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07 01 5225225 003 226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</si>
  <si>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07 01 5225226 003 226</t>
    </r>
  </si>
  <si>
    <r>
      <t xml:space="preserve">проектно-изыскательские работы                                                </t>
    </r>
    <r>
      <rPr>
        <b/>
        <i/>
        <sz val="12"/>
        <rFont val="Arial Cyr"/>
        <family val="0"/>
      </rPr>
      <t xml:space="preserve"> 07 01 5225224 003 226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</si>
  <si>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   07 01 5225226 003 226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</si>
  <si>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</si>
  <si>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Строительство дошкольного образовательного учреждения, г.Чебоксары микрорайон "Волжский-3" на 215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</si>
  <si>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микрорайон "Волжский-3" на 215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</si>
  <si>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05 01 0980202 500 226</t>
    </r>
  </si>
  <si>
    <t>об исполнении инвестиционной программы г.Чебоксары на 01.08.2011 года</t>
  </si>
  <si>
    <t>Кассовые расходы за январь-июль 2011 года</t>
  </si>
  <si>
    <r>
      <t xml:space="preserve">Капитальный ремонт автодороги по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 xml:space="preserve">04 09 3150206 365 225     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</si>
  <si>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05 03 3150201 003 225                                                                           05 03 3150201 003 226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</si>
</sst>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3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showZeros="0" tabSelected="1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10" sqref="D10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6.1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>
      <c r="A2" s="56" t="s">
        <v>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.75" customHeight="1">
      <c r="A3" s="60"/>
      <c r="B3" s="60"/>
      <c r="C3" s="60"/>
      <c r="D3" s="60"/>
      <c r="E3" s="60"/>
      <c r="F3" s="60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1" t="s">
        <v>18</v>
      </c>
      <c r="B5" s="57" t="s">
        <v>28</v>
      </c>
      <c r="C5" s="62" t="s">
        <v>34</v>
      </c>
      <c r="D5" s="62"/>
      <c r="E5" s="62"/>
      <c r="F5" s="62"/>
      <c r="G5" s="70" t="s">
        <v>84</v>
      </c>
      <c r="H5" s="71"/>
      <c r="I5" s="71"/>
      <c r="J5" s="72"/>
      <c r="K5" s="57" t="s">
        <v>23</v>
      </c>
      <c r="L5" s="64" t="s">
        <v>25</v>
      </c>
    </row>
    <row r="6" spans="1:12" ht="29.25" customHeight="1">
      <c r="A6" s="61"/>
      <c r="B6" s="58"/>
      <c r="C6" s="62" t="s">
        <v>1</v>
      </c>
      <c r="D6" s="62" t="s">
        <v>2</v>
      </c>
      <c r="E6" s="62"/>
      <c r="F6" s="62"/>
      <c r="G6" s="73" t="s">
        <v>1</v>
      </c>
      <c r="H6" s="70" t="s">
        <v>2</v>
      </c>
      <c r="I6" s="71"/>
      <c r="J6" s="72"/>
      <c r="K6" s="59"/>
      <c r="L6" s="65"/>
    </row>
    <row r="7" spans="1:12" ht="30.75" customHeight="1">
      <c r="A7" s="61"/>
      <c r="B7" s="59"/>
      <c r="C7" s="62"/>
      <c r="D7" s="26" t="s">
        <v>3</v>
      </c>
      <c r="E7" s="26" t="s">
        <v>4</v>
      </c>
      <c r="F7" s="26" t="s">
        <v>5</v>
      </c>
      <c r="G7" s="7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f aca="true" t="shared" si="0" ref="C9:J10">C10</f>
        <v>18000000</v>
      </c>
      <c r="D9" s="34">
        <f t="shared" si="0"/>
        <v>0</v>
      </c>
      <c r="E9" s="34">
        <f t="shared" si="0"/>
        <v>0</v>
      </c>
      <c r="F9" s="34">
        <f t="shared" si="0"/>
        <v>18000000</v>
      </c>
      <c r="G9" s="47">
        <f t="shared" si="0"/>
        <v>18000000</v>
      </c>
      <c r="H9" s="47">
        <f t="shared" si="0"/>
        <v>0</v>
      </c>
      <c r="I9" s="47">
        <f t="shared" si="0"/>
        <v>0</v>
      </c>
      <c r="J9" s="47">
        <f t="shared" si="0"/>
        <v>18000000</v>
      </c>
      <c r="K9" s="47">
        <f aca="true" t="shared" si="1" ref="K9:K39">G9-C9</f>
        <v>0</v>
      </c>
      <c r="L9" s="45">
        <f aca="true" t="shared" si="2" ref="L9:L38">G9/C9*100</f>
        <v>100</v>
      </c>
    </row>
    <row r="10" spans="1:12" ht="98.25" customHeight="1">
      <c r="A10" s="16" t="s">
        <v>15</v>
      </c>
      <c r="B10" s="16"/>
      <c r="C10" s="33">
        <f t="shared" si="0"/>
        <v>18000000</v>
      </c>
      <c r="D10" s="33">
        <f t="shared" si="0"/>
        <v>0</v>
      </c>
      <c r="E10" s="33">
        <f t="shared" si="0"/>
        <v>0</v>
      </c>
      <c r="F10" s="33">
        <f t="shared" si="0"/>
        <v>18000000</v>
      </c>
      <c r="G10" s="33">
        <f t="shared" si="0"/>
        <v>18000000</v>
      </c>
      <c r="H10" s="33">
        <f t="shared" si="0"/>
        <v>0</v>
      </c>
      <c r="I10" s="33">
        <f t="shared" si="0"/>
        <v>0</v>
      </c>
      <c r="J10" s="33">
        <f t="shared" si="0"/>
        <v>18000000</v>
      </c>
      <c r="K10" s="29">
        <f t="shared" si="1"/>
        <v>0</v>
      </c>
      <c r="L10" s="46">
        <f t="shared" si="2"/>
        <v>100</v>
      </c>
    </row>
    <row r="11" spans="1:12" ht="60.75" customHeight="1">
      <c r="A11" s="17" t="s">
        <v>19</v>
      </c>
      <c r="B11" s="25" t="s">
        <v>29</v>
      </c>
      <c r="C11" s="32">
        <f>D11+E11+F11</f>
        <v>18000000</v>
      </c>
      <c r="D11" s="32"/>
      <c r="E11" s="32"/>
      <c r="F11" s="32">
        <v>18000000</v>
      </c>
      <c r="G11" s="32">
        <f>H11+I11+J11</f>
        <v>18000000</v>
      </c>
      <c r="H11" s="32"/>
      <c r="I11" s="32"/>
      <c r="J11" s="32">
        <v>18000000</v>
      </c>
      <c r="K11" s="27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28">
        <f aca="true" t="shared" si="3" ref="C12:J12">C13</f>
        <v>524134000</v>
      </c>
      <c r="D12" s="28">
        <f t="shared" si="3"/>
        <v>114934000</v>
      </c>
      <c r="E12" s="28">
        <f t="shared" si="3"/>
        <v>400000000</v>
      </c>
      <c r="F12" s="28">
        <f t="shared" si="3"/>
        <v>9200000</v>
      </c>
      <c r="G12" s="28">
        <f t="shared" si="3"/>
        <v>471570095.8</v>
      </c>
      <c r="H12" s="28">
        <f t="shared" si="3"/>
        <v>71691297</v>
      </c>
      <c r="I12" s="28">
        <f t="shared" si="3"/>
        <v>395036328.8</v>
      </c>
      <c r="J12" s="28">
        <f t="shared" si="3"/>
        <v>4842470</v>
      </c>
      <c r="K12" s="47">
        <f t="shared" si="1"/>
        <v>-52563904.19999999</v>
      </c>
      <c r="L12" s="45">
        <f t="shared" si="2"/>
        <v>89.9712851675335</v>
      </c>
    </row>
    <row r="13" spans="1:12" ht="15.75" customHeight="1">
      <c r="A13" s="7" t="s">
        <v>60</v>
      </c>
      <c r="B13" s="7"/>
      <c r="C13" s="33">
        <f aca="true" t="shared" si="4" ref="C13:J13">C14+C15+C16+C17+C18+C19+C20+C21</f>
        <v>524134000</v>
      </c>
      <c r="D13" s="29">
        <f t="shared" si="4"/>
        <v>114934000</v>
      </c>
      <c r="E13" s="29">
        <f t="shared" si="4"/>
        <v>400000000</v>
      </c>
      <c r="F13" s="33">
        <f t="shared" si="4"/>
        <v>9200000</v>
      </c>
      <c r="G13" s="33">
        <f t="shared" si="4"/>
        <v>471570095.8</v>
      </c>
      <c r="H13" s="29">
        <f t="shared" si="4"/>
        <v>71691297</v>
      </c>
      <c r="I13" s="29">
        <f t="shared" si="4"/>
        <v>395036328.8</v>
      </c>
      <c r="J13" s="33">
        <f t="shared" si="4"/>
        <v>4842470</v>
      </c>
      <c r="K13" s="29">
        <f t="shared" si="1"/>
        <v>-52563904.19999999</v>
      </c>
      <c r="L13" s="46">
        <f t="shared" si="2"/>
        <v>89.9712851675335</v>
      </c>
    </row>
    <row r="14" spans="1:12" ht="75.75" customHeight="1">
      <c r="A14" s="19" t="s">
        <v>35</v>
      </c>
      <c r="B14" s="25" t="s">
        <v>29</v>
      </c>
      <c r="C14" s="30">
        <f aca="true" t="shared" si="5" ref="C14:C21">D14+E14+F14</f>
        <v>1000000</v>
      </c>
      <c r="D14" s="30"/>
      <c r="E14" s="30"/>
      <c r="F14" s="30">
        <v>1000000</v>
      </c>
      <c r="G14" s="30">
        <f aca="true" t="shared" si="6" ref="G14:G21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75.75" customHeight="1">
      <c r="A15" s="19" t="s">
        <v>65</v>
      </c>
      <c r="B15" s="25" t="s">
        <v>29</v>
      </c>
      <c r="C15" s="30">
        <f t="shared" si="5"/>
        <v>114934000</v>
      </c>
      <c r="D15" s="30">
        <v>114934000</v>
      </c>
      <c r="E15" s="30"/>
      <c r="F15" s="30"/>
      <c r="G15" s="30">
        <f t="shared" si="6"/>
        <v>71691297</v>
      </c>
      <c r="H15" s="30">
        <v>71691297</v>
      </c>
      <c r="I15" s="30"/>
      <c r="J15" s="30"/>
      <c r="K15" s="27">
        <f t="shared" si="1"/>
        <v>-43242703</v>
      </c>
      <c r="L15" s="4">
        <f t="shared" si="2"/>
        <v>62.37605669340665</v>
      </c>
    </row>
    <row r="16" spans="1:12" ht="93.75" customHeight="1">
      <c r="A16" s="19" t="s">
        <v>85</v>
      </c>
      <c r="B16" s="25" t="s">
        <v>29</v>
      </c>
      <c r="C16" s="30">
        <f t="shared" si="5"/>
        <v>8200000</v>
      </c>
      <c r="D16" s="30"/>
      <c r="E16" s="30"/>
      <c r="F16" s="30">
        <v>8200000</v>
      </c>
      <c r="G16" s="30">
        <f t="shared" si="6"/>
        <v>4842470</v>
      </c>
      <c r="H16" s="30"/>
      <c r="I16" s="30"/>
      <c r="J16" s="30">
        <v>4842470</v>
      </c>
      <c r="K16" s="27">
        <f t="shared" si="1"/>
        <v>-3357530</v>
      </c>
      <c r="L16" s="4">
        <f t="shared" si="2"/>
        <v>59.05451219512196</v>
      </c>
    </row>
    <row r="17" spans="1:12" ht="61.5" customHeight="1">
      <c r="A17" s="19" t="s">
        <v>50</v>
      </c>
      <c r="B17" s="25" t="s">
        <v>29</v>
      </c>
      <c r="C17" s="30">
        <f t="shared" si="5"/>
        <v>16185895</v>
      </c>
      <c r="D17" s="30"/>
      <c r="E17" s="30">
        <v>16185895</v>
      </c>
      <c r="F17" s="30"/>
      <c r="G17" s="30">
        <f t="shared" si="6"/>
        <v>16185895</v>
      </c>
      <c r="H17" s="30"/>
      <c r="I17" s="30">
        <v>16185895</v>
      </c>
      <c r="J17" s="30"/>
      <c r="K17" s="27">
        <f t="shared" si="1"/>
        <v>0</v>
      </c>
      <c r="L17" s="4">
        <f t="shared" si="2"/>
        <v>100</v>
      </c>
    </row>
    <row r="18" spans="1:12" ht="60.75" customHeight="1">
      <c r="A18" s="19" t="s">
        <v>51</v>
      </c>
      <c r="B18" s="54" t="s">
        <v>30</v>
      </c>
      <c r="C18" s="30">
        <f t="shared" si="5"/>
        <v>60075</v>
      </c>
      <c r="D18" s="30"/>
      <c r="E18" s="30">
        <v>60075</v>
      </c>
      <c r="F18" s="30"/>
      <c r="G18" s="30">
        <f t="shared" si="6"/>
        <v>0</v>
      </c>
      <c r="H18" s="30"/>
      <c r="I18" s="30"/>
      <c r="J18" s="30"/>
      <c r="K18" s="27">
        <f t="shared" si="1"/>
        <v>-60075</v>
      </c>
      <c r="L18" s="4">
        <f t="shared" si="2"/>
        <v>0</v>
      </c>
    </row>
    <row r="19" spans="1:12" ht="64.5" customHeight="1">
      <c r="A19" s="19" t="s">
        <v>33</v>
      </c>
      <c r="B19" s="25" t="s">
        <v>29</v>
      </c>
      <c r="C19" s="30">
        <f t="shared" si="5"/>
        <v>98705200</v>
      </c>
      <c r="D19" s="30"/>
      <c r="E19" s="30">
        <v>98705200</v>
      </c>
      <c r="F19" s="30"/>
      <c r="G19" s="30">
        <f t="shared" si="6"/>
        <v>98705200</v>
      </c>
      <c r="H19" s="30"/>
      <c r="I19" s="30">
        <v>98705200</v>
      </c>
      <c r="J19" s="30"/>
      <c r="K19" s="27">
        <f t="shared" si="1"/>
        <v>0</v>
      </c>
      <c r="L19" s="4">
        <f t="shared" si="2"/>
        <v>100</v>
      </c>
    </row>
    <row r="20" spans="1:12" ht="93" customHeight="1">
      <c r="A20" s="19" t="s">
        <v>69</v>
      </c>
      <c r="B20" s="25" t="s">
        <v>29</v>
      </c>
      <c r="C20" s="30">
        <f t="shared" si="5"/>
        <v>186976906</v>
      </c>
      <c r="D20" s="30"/>
      <c r="E20" s="30">
        <v>186976906</v>
      </c>
      <c r="F20" s="30"/>
      <c r="G20" s="30">
        <f t="shared" si="6"/>
        <v>186976906</v>
      </c>
      <c r="H20" s="30"/>
      <c r="I20" s="30">
        <v>186976906</v>
      </c>
      <c r="J20" s="30"/>
      <c r="K20" s="27">
        <f t="shared" si="1"/>
        <v>0</v>
      </c>
      <c r="L20" s="4">
        <f t="shared" si="2"/>
        <v>100</v>
      </c>
    </row>
    <row r="21" spans="1:12" ht="76.5" customHeight="1">
      <c r="A21" s="19" t="s">
        <v>55</v>
      </c>
      <c r="B21" s="25" t="s">
        <v>29</v>
      </c>
      <c r="C21" s="30">
        <f t="shared" si="5"/>
        <v>98071924</v>
      </c>
      <c r="D21" s="30"/>
      <c r="E21" s="30">
        <v>98071924</v>
      </c>
      <c r="F21" s="30"/>
      <c r="G21" s="30">
        <f t="shared" si="6"/>
        <v>93168327.8</v>
      </c>
      <c r="H21" s="30"/>
      <c r="I21" s="30">
        <v>93168327.8</v>
      </c>
      <c r="J21" s="30"/>
      <c r="K21" s="27">
        <f t="shared" si="1"/>
        <v>-4903596.200000003</v>
      </c>
      <c r="L21" s="4">
        <f t="shared" si="2"/>
        <v>95</v>
      </c>
    </row>
    <row r="22" spans="1:12" ht="30.75" customHeight="1">
      <c r="A22" s="6" t="s">
        <v>9</v>
      </c>
      <c r="B22" s="6"/>
      <c r="C22" s="28">
        <f aca="true" t="shared" si="7" ref="C22:J22">C23+C28+C31</f>
        <v>203178400</v>
      </c>
      <c r="D22" s="28">
        <f t="shared" si="7"/>
        <v>0</v>
      </c>
      <c r="E22" s="28">
        <f t="shared" si="7"/>
        <v>80315400</v>
      </c>
      <c r="F22" s="28">
        <f t="shared" si="7"/>
        <v>122863000</v>
      </c>
      <c r="G22" s="28">
        <f t="shared" si="7"/>
        <v>103408604</v>
      </c>
      <c r="H22" s="28">
        <f t="shared" si="7"/>
        <v>0</v>
      </c>
      <c r="I22" s="28">
        <f t="shared" si="7"/>
        <v>35483277</v>
      </c>
      <c r="J22" s="28">
        <f t="shared" si="7"/>
        <v>67925327</v>
      </c>
      <c r="K22" s="47">
        <f t="shared" si="1"/>
        <v>-99769796</v>
      </c>
      <c r="L22" s="45">
        <f t="shared" si="2"/>
        <v>50.89547117213247</v>
      </c>
    </row>
    <row r="23" spans="1:12" ht="15.75" customHeight="1">
      <c r="A23" s="7" t="s">
        <v>13</v>
      </c>
      <c r="B23" s="7"/>
      <c r="C23" s="31">
        <f aca="true" t="shared" si="8" ref="C23:J23">C24+C25+C26+C27</f>
        <v>51788400</v>
      </c>
      <c r="D23" s="31">
        <f t="shared" si="8"/>
        <v>0</v>
      </c>
      <c r="E23" s="31">
        <f t="shared" si="8"/>
        <v>18925400</v>
      </c>
      <c r="F23" s="31">
        <f t="shared" si="8"/>
        <v>32863000</v>
      </c>
      <c r="G23" s="31">
        <f t="shared" si="8"/>
        <v>9728797</v>
      </c>
      <c r="H23" s="31">
        <f t="shared" si="8"/>
        <v>0</v>
      </c>
      <c r="I23" s="31">
        <f t="shared" si="8"/>
        <v>9666118</v>
      </c>
      <c r="J23" s="31">
        <f t="shared" si="8"/>
        <v>62679</v>
      </c>
      <c r="K23" s="29">
        <f t="shared" si="1"/>
        <v>-42059603</v>
      </c>
      <c r="L23" s="46">
        <f t="shared" si="2"/>
        <v>18.78566821913788</v>
      </c>
    </row>
    <row r="24" spans="1:12" ht="34.5" customHeight="1">
      <c r="A24" s="9" t="s">
        <v>52</v>
      </c>
      <c r="B24" s="25" t="s">
        <v>29</v>
      </c>
      <c r="C24" s="30">
        <f>D24+E24+F24</f>
        <v>16500000</v>
      </c>
      <c r="D24" s="30"/>
      <c r="E24" s="30"/>
      <c r="F24" s="30">
        <v>16500000</v>
      </c>
      <c r="G24" s="30">
        <f>H24+I24+J24</f>
        <v>0</v>
      </c>
      <c r="H24" s="30"/>
      <c r="I24" s="30"/>
      <c r="J24" s="30"/>
      <c r="K24" s="27">
        <f t="shared" si="1"/>
        <v>-16500000</v>
      </c>
      <c r="L24" s="4">
        <f t="shared" si="2"/>
        <v>0</v>
      </c>
    </row>
    <row r="25" spans="1:12" ht="50.25" customHeight="1">
      <c r="A25" s="9" t="s">
        <v>82</v>
      </c>
      <c r="B25" s="25" t="s">
        <v>29</v>
      </c>
      <c r="C25" s="30">
        <f>D25+E25+F25</f>
        <v>3146866</v>
      </c>
      <c r="D25" s="30"/>
      <c r="E25" s="30"/>
      <c r="F25" s="30">
        <v>3146866</v>
      </c>
      <c r="G25" s="30">
        <f>H25+I25+J25</f>
        <v>62679</v>
      </c>
      <c r="H25" s="30"/>
      <c r="I25" s="30"/>
      <c r="J25" s="30">
        <v>62679</v>
      </c>
      <c r="K25" s="27">
        <f t="shared" si="1"/>
        <v>-3084187</v>
      </c>
      <c r="L25" s="4">
        <f t="shared" si="2"/>
        <v>1.9917911979728402</v>
      </c>
    </row>
    <row r="26" spans="1:12" ht="48.75" customHeight="1">
      <c r="A26" s="9" t="s">
        <v>58</v>
      </c>
      <c r="B26" s="25" t="s">
        <v>29</v>
      </c>
      <c r="C26" s="30">
        <f>D26+E26+F26</f>
        <v>13216134</v>
      </c>
      <c r="D26" s="30"/>
      <c r="E26" s="30"/>
      <c r="F26" s="30">
        <v>13216134</v>
      </c>
      <c r="G26" s="30">
        <f>H26+I26+J26</f>
        <v>0</v>
      </c>
      <c r="H26" s="30"/>
      <c r="I26" s="30"/>
      <c r="J26" s="30"/>
      <c r="K26" s="27">
        <f t="shared" si="1"/>
        <v>-13216134</v>
      </c>
      <c r="L26" s="4">
        <f t="shared" si="2"/>
        <v>0</v>
      </c>
    </row>
    <row r="27" spans="1:12" ht="30.75" customHeight="1">
      <c r="A27" s="18" t="s">
        <v>53</v>
      </c>
      <c r="B27" s="25" t="s">
        <v>29</v>
      </c>
      <c r="C27" s="30">
        <f>D27+E27+F27</f>
        <v>18925400</v>
      </c>
      <c r="D27" s="30"/>
      <c r="E27" s="30">
        <v>18925400</v>
      </c>
      <c r="F27" s="30"/>
      <c r="G27" s="30">
        <f>H27+I27+J27</f>
        <v>9666118</v>
      </c>
      <c r="H27" s="30"/>
      <c r="I27" s="30">
        <v>9666118</v>
      </c>
      <c r="J27" s="30"/>
      <c r="K27" s="27">
        <f t="shared" si="1"/>
        <v>-9259282</v>
      </c>
      <c r="L27" s="4">
        <f t="shared" si="2"/>
        <v>51.07484121867966</v>
      </c>
    </row>
    <row r="28" spans="1:12" ht="17.25" customHeight="1">
      <c r="A28" s="7" t="s">
        <v>6</v>
      </c>
      <c r="B28" s="7"/>
      <c r="C28" s="31">
        <f>C29+C30</f>
        <v>91390000</v>
      </c>
      <c r="D28" s="31">
        <f aca="true" t="shared" si="9" ref="D28:J28">D29+D30</f>
        <v>0</v>
      </c>
      <c r="E28" s="31">
        <f t="shared" si="9"/>
        <v>61390000</v>
      </c>
      <c r="F28" s="31">
        <f t="shared" si="9"/>
        <v>30000000</v>
      </c>
      <c r="G28" s="31">
        <f t="shared" si="9"/>
        <v>33679807</v>
      </c>
      <c r="H28" s="31">
        <f t="shared" si="9"/>
        <v>0</v>
      </c>
      <c r="I28" s="31">
        <f t="shared" si="9"/>
        <v>25817159</v>
      </c>
      <c r="J28" s="31">
        <f t="shared" si="9"/>
        <v>7862648</v>
      </c>
      <c r="K28" s="27">
        <f t="shared" si="1"/>
        <v>-57710193</v>
      </c>
      <c r="L28" s="4">
        <f t="shared" si="2"/>
        <v>36.85283619652041</v>
      </c>
    </row>
    <row r="29" spans="1:12" ht="45.75" customHeight="1">
      <c r="A29" s="9" t="s">
        <v>16</v>
      </c>
      <c r="B29" s="25" t="s">
        <v>29</v>
      </c>
      <c r="C29" s="32">
        <f>D29+E29+F29</f>
        <v>5000000</v>
      </c>
      <c r="D29" s="32"/>
      <c r="E29" s="32"/>
      <c r="F29" s="32">
        <v>5000000</v>
      </c>
      <c r="G29" s="32">
        <f>H29+I29+J29</f>
        <v>1000000</v>
      </c>
      <c r="H29" s="32"/>
      <c r="I29" s="32"/>
      <c r="J29" s="32">
        <v>1000000</v>
      </c>
      <c r="K29" s="32">
        <f t="shared" si="1"/>
        <v>-4000000</v>
      </c>
      <c r="L29" s="12">
        <f t="shared" si="2"/>
        <v>20</v>
      </c>
    </row>
    <row r="30" spans="1:12" ht="63.75" customHeight="1">
      <c r="A30" s="9" t="s">
        <v>62</v>
      </c>
      <c r="B30" s="25" t="s">
        <v>29</v>
      </c>
      <c r="C30" s="32">
        <f>D30+E30+F30</f>
        <v>86390000</v>
      </c>
      <c r="D30" s="32"/>
      <c r="E30" s="32">
        <v>61390000</v>
      </c>
      <c r="F30" s="32">
        <v>25000000</v>
      </c>
      <c r="G30" s="32">
        <f>H30+I30+J30</f>
        <v>32679807</v>
      </c>
      <c r="H30" s="32"/>
      <c r="I30" s="32">
        <v>25817159</v>
      </c>
      <c r="J30" s="32">
        <v>6862648</v>
      </c>
      <c r="K30" s="32">
        <f t="shared" si="1"/>
        <v>-53710193</v>
      </c>
      <c r="L30" s="12">
        <f t="shared" si="2"/>
        <v>37.828228961685376</v>
      </c>
    </row>
    <row r="31" spans="1:12" ht="15.75" customHeight="1">
      <c r="A31" s="10" t="s">
        <v>17</v>
      </c>
      <c r="B31" s="22"/>
      <c r="C31" s="33">
        <f aca="true" t="shared" si="10" ref="C31:J31">C32+C33</f>
        <v>60000000</v>
      </c>
      <c r="D31" s="33">
        <f t="shared" si="10"/>
        <v>0</v>
      </c>
      <c r="E31" s="33">
        <f t="shared" si="10"/>
        <v>0</v>
      </c>
      <c r="F31" s="33">
        <f t="shared" si="10"/>
        <v>60000000</v>
      </c>
      <c r="G31" s="33">
        <f t="shared" si="10"/>
        <v>60000000</v>
      </c>
      <c r="H31" s="33">
        <f t="shared" si="10"/>
        <v>0</v>
      </c>
      <c r="I31" s="33">
        <f t="shared" si="10"/>
        <v>0</v>
      </c>
      <c r="J31" s="33">
        <f t="shared" si="10"/>
        <v>60000000</v>
      </c>
      <c r="K31" s="33">
        <f t="shared" si="1"/>
        <v>0</v>
      </c>
      <c r="L31" s="48">
        <f t="shared" si="2"/>
        <v>100</v>
      </c>
    </row>
    <row r="32" spans="1:12" ht="33.75" customHeight="1">
      <c r="A32" s="66" t="s">
        <v>71</v>
      </c>
      <c r="B32" s="68" t="s">
        <v>29</v>
      </c>
      <c r="C32" s="32">
        <f>D32+E32+F32</f>
        <v>59588220.12</v>
      </c>
      <c r="D32" s="32"/>
      <c r="E32" s="32"/>
      <c r="F32" s="32">
        <v>59588220.12</v>
      </c>
      <c r="G32" s="32">
        <f>H32+I32+J32</f>
        <v>59588220.12</v>
      </c>
      <c r="H32" s="32"/>
      <c r="I32" s="32"/>
      <c r="J32" s="32">
        <v>59588220.12</v>
      </c>
      <c r="K32" s="32">
        <f t="shared" si="1"/>
        <v>0</v>
      </c>
      <c r="L32" s="48">
        <f t="shared" si="2"/>
        <v>100</v>
      </c>
    </row>
    <row r="33" spans="1:12" ht="29.25" customHeight="1">
      <c r="A33" s="67"/>
      <c r="B33" s="69"/>
      <c r="C33" s="32">
        <f>D33+E33+F33</f>
        <v>411779.88</v>
      </c>
      <c r="D33" s="32"/>
      <c r="E33" s="32"/>
      <c r="F33" s="32">
        <v>411779.88</v>
      </c>
      <c r="G33" s="32">
        <f>H33+I33+J33</f>
        <v>411779.88</v>
      </c>
      <c r="H33" s="32"/>
      <c r="I33" s="32"/>
      <c r="J33" s="32">
        <v>411779.88</v>
      </c>
      <c r="K33" s="32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34">
        <f aca="true" t="shared" si="11" ref="C34:J34">C35+C47</f>
        <v>215596500</v>
      </c>
      <c r="D34" s="34">
        <f t="shared" si="11"/>
        <v>0</v>
      </c>
      <c r="E34" s="34">
        <f t="shared" si="11"/>
        <v>0</v>
      </c>
      <c r="F34" s="34">
        <f t="shared" si="11"/>
        <v>215596500</v>
      </c>
      <c r="G34" s="34">
        <f t="shared" si="11"/>
        <v>26777080.55</v>
      </c>
      <c r="H34" s="34">
        <f t="shared" si="11"/>
        <v>0</v>
      </c>
      <c r="I34" s="34">
        <f t="shared" si="11"/>
        <v>0</v>
      </c>
      <c r="J34" s="34">
        <f t="shared" si="11"/>
        <v>26777080.55</v>
      </c>
      <c r="K34" s="34">
        <f t="shared" si="1"/>
        <v>-188819419.45</v>
      </c>
      <c r="L34" s="13">
        <f t="shared" si="2"/>
        <v>12.419997796810245</v>
      </c>
    </row>
    <row r="35" spans="1:12" ht="18" customHeight="1">
      <c r="A35" s="7" t="s">
        <v>7</v>
      </c>
      <c r="B35" s="23"/>
      <c r="C35" s="33">
        <f aca="true" t="shared" si="12" ref="C35:J35">C36+C37+C38+C41+C44</f>
        <v>215096500</v>
      </c>
      <c r="D35" s="33">
        <f t="shared" si="12"/>
        <v>0</v>
      </c>
      <c r="E35" s="33">
        <f t="shared" si="12"/>
        <v>0</v>
      </c>
      <c r="F35" s="33">
        <f t="shared" si="12"/>
        <v>215096500</v>
      </c>
      <c r="G35" s="33">
        <f t="shared" si="12"/>
        <v>26777080.55</v>
      </c>
      <c r="H35" s="33">
        <f t="shared" si="12"/>
        <v>0</v>
      </c>
      <c r="I35" s="33">
        <f t="shared" si="12"/>
        <v>0</v>
      </c>
      <c r="J35" s="33">
        <f t="shared" si="12"/>
        <v>26777080.55</v>
      </c>
      <c r="K35" s="33">
        <f t="shared" si="1"/>
        <v>-188319419.45</v>
      </c>
      <c r="L35" s="48">
        <f t="shared" si="2"/>
        <v>12.448868554346538</v>
      </c>
    </row>
    <row r="36" spans="1:12" ht="75" customHeight="1">
      <c r="A36" s="8" t="s">
        <v>38</v>
      </c>
      <c r="B36" s="25" t="s">
        <v>29</v>
      </c>
      <c r="C36" s="32">
        <f>D36+E36+F36</f>
        <v>20000000</v>
      </c>
      <c r="D36" s="32"/>
      <c r="E36" s="32"/>
      <c r="F36" s="32">
        <v>20000000</v>
      </c>
      <c r="G36" s="32">
        <f aca="true" t="shared" si="13" ref="G36:G46">H36+I36+J36</f>
        <v>20000000</v>
      </c>
      <c r="H36" s="32"/>
      <c r="I36" s="32"/>
      <c r="J36" s="32">
        <v>20000000</v>
      </c>
      <c r="K36" s="32">
        <f t="shared" si="1"/>
        <v>0</v>
      </c>
      <c r="L36" s="12">
        <f t="shared" si="2"/>
        <v>100</v>
      </c>
    </row>
    <row r="37" spans="1:12" ht="109.5" customHeight="1">
      <c r="A37" s="8" t="s">
        <v>70</v>
      </c>
      <c r="B37" s="25" t="s">
        <v>29</v>
      </c>
      <c r="C37" s="32">
        <f>D37+E37+F37</f>
        <v>2000000</v>
      </c>
      <c r="D37" s="32"/>
      <c r="E37" s="32"/>
      <c r="F37" s="32">
        <v>2000000</v>
      </c>
      <c r="G37" s="32">
        <f t="shared" si="13"/>
        <v>0</v>
      </c>
      <c r="H37" s="32"/>
      <c r="I37" s="32"/>
      <c r="J37" s="32"/>
      <c r="K37" s="32">
        <f t="shared" si="1"/>
        <v>-2000000</v>
      </c>
      <c r="L37" s="12">
        <f t="shared" si="2"/>
        <v>0</v>
      </c>
    </row>
    <row r="38" spans="1:12" ht="63" customHeight="1">
      <c r="A38" s="8" t="s">
        <v>80</v>
      </c>
      <c r="B38" s="25" t="s">
        <v>29</v>
      </c>
      <c r="C38" s="32">
        <f>D38+E38+F38</f>
        <v>64253221</v>
      </c>
      <c r="D38" s="32"/>
      <c r="E38" s="32"/>
      <c r="F38" s="32">
        <v>64253221</v>
      </c>
      <c r="G38" s="32">
        <f t="shared" si="13"/>
        <v>230495.55</v>
      </c>
      <c r="H38" s="32"/>
      <c r="I38" s="32"/>
      <c r="J38" s="32">
        <v>230495.55</v>
      </c>
      <c r="K38" s="32">
        <f t="shared" si="1"/>
        <v>-64022725.45</v>
      </c>
      <c r="L38" s="12">
        <f t="shared" si="2"/>
        <v>0.3587299537870638</v>
      </c>
    </row>
    <row r="39" spans="1:12" ht="21" customHeight="1">
      <c r="A39" s="8" t="s">
        <v>73</v>
      </c>
      <c r="B39" s="25"/>
      <c r="C39" s="32"/>
      <c r="D39" s="32"/>
      <c r="E39" s="32"/>
      <c r="F39" s="32"/>
      <c r="G39" s="32">
        <f t="shared" si="13"/>
        <v>0</v>
      </c>
      <c r="H39" s="32"/>
      <c r="I39" s="32"/>
      <c r="J39" s="32"/>
      <c r="K39" s="32">
        <f t="shared" si="1"/>
        <v>0</v>
      </c>
      <c r="L39" s="12"/>
    </row>
    <row r="40" spans="1:12" ht="30" customHeight="1">
      <c r="A40" s="8" t="s">
        <v>74</v>
      </c>
      <c r="B40" s="25"/>
      <c r="C40" s="32">
        <f>D40+E40+F40</f>
        <v>3283834</v>
      </c>
      <c r="D40" s="32"/>
      <c r="E40" s="32"/>
      <c r="F40" s="32">
        <v>3283834</v>
      </c>
      <c r="G40" s="32">
        <f t="shared" si="13"/>
        <v>0</v>
      </c>
      <c r="H40" s="32"/>
      <c r="I40" s="32"/>
      <c r="J40" s="32"/>
      <c r="K40" s="32">
        <f aca="true" t="shared" si="14" ref="K40:K56">G40-C40</f>
        <v>-3283834</v>
      </c>
      <c r="L40" s="12">
        <f>G40/C40*100</f>
        <v>0</v>
      </c>
    </row>
    <row r="41" spans="1:12" ht="81.75" customHeight="1">
      <c r="A41" s="8" t="s">
        <v>57</v>
      </c>
      <c r="B41" s="25" t="s">
        <v>29</v>
      </c>
      <c r="C41" s="32">
        <f>D41+E41+F41</f>
        <v>14400000</v>
      </c>
      <c r="D41" s="32"/>
      <c r="E41" s="32"/>
      <c r="F41" s="32">
        <v>14400000</v>
      </c>
      <c r="G41" s="32">
        <f t="shared" si="13"/>
        <v>0</v>
      </c>
      <c r="H41" s="32"/>
      <c r="I41" s="32"/>
      <c r="J41" s="32"/>
      <c r="K41" s="32">
        <f t="shared" si="14"/>
        <v>-14400000</v>
      </c>
      <c r="L41" s="12">
        <f>G41/C41*100</f>
        <v>0</v>
      </c>
    </row>
    <row r="42" spans="1:12" ht="24" customHeight="1">
      <c r="A42" s="8" t="s">
        <v>73</v>
      </c>
      <c r="B42" s="25"/>
      <c r="C42" s="32"/>
      <c r="D42" s="32"/>
      <c r="E42" s="32"/>
      <c r="F42" s="32"/>
      <c r="G42" s="32">
        <f t="shared" si="13"/>
        <v>0</v>
      </c>
      <c r="H42" s="32"/>
      <c r="I42" s="32"/>
      <c r="J42" s="32"/>
      <c r="K42" s="32">
        <f t="shared" si="14"/>
        <v>0</v>
      </c>
      <c r="L42" s="12"/>
    </row>
    <row r="43" spans="1:12" ht="33" customHeight="1">
      <c r="A43" s="8" t="s">
        <v>75</v>
      </c>
      <c r="B43" s="25"/>
      <c r="C43" s="32">
        <f>D43+E43+F43</f>
        <v>4400000</v>
      </c>
      <c r="D43" s="32"/>
      <c r="E43" s="32"/>
      <c r="F43" s="32">
        <v>4400000</v>
      </c>
      <c r="G43" s="32">
        <f t="shared" si="13"/>
        <v>0</v>
      </c>
      <c r="H43" s="32"/>
      <c r="I43" s="32"/>
      <c r="J43" s="32"/>
      <c r="K43" s="32">
        <f t="shared" si="14"/>
        <v>-4400000</v>
      </c>
      <c r="L43" s="12">
        <f>G43/C43*100</f>
        <v>0</v>
      </c>
    </row>
    <row r="44" spans="1:12" ht="63" customHeight="1">
      <c r="A44" s="9" t="s">
        <v>46</v>
      </c>
      <c r="B44" s="25" t="s">
        <v>29</v>
      </c>
      <c r="C44" s="32">
        <f>D44+E44+F44</f>
        <v>114443279</v>
      </c>
      <c r="D44" s="32"/>
      <c r="E44" s="32"/>
      <c r="F44" s="32">
        <v>114443279</v>
      </c>
      <c r="G44" s="32">
        <f t="shared" si="13"/>
        <v>6546585</v>
      </c>
      <c r="H44" s="32"/>
      <c r="I44" s="32"/>
      <c r="J44" s="32">
        <v>6546585</v>
      </c>
      <c r="K44" s="32">
        <f t="shared" si="14"/>
        <v>-107896694</v>
      </c>
      <c r="L44" s="12">
        <f>G44/C44*100</f>
        <v>5.720375243704788</v>
      </c>
    </row>
    <row r="45" spans="1:12" ht="24" customHeight="1">
      <c r="A45" s="8" t="s">
        <v>73</v>
      </c>
      <c r="B45" s="25"/>
      <c r="C45" s="32"/>
      <c r="D45" s="32"/>
      <c r="E45" s="32"/>
      <c r="G45" s="32">
        <f t="shared" si="13"/>
        <v>0</v>
      </c>
      <c r="H45" s="32"/>
      <c r="I45" s="32"/>
      <c r="J45" s="32"/>
      <c r="K45" s="32">
        <f t="shared" si="14"/>
        <v>0</v>
      </c>
      <c r="L45" s="12"/>
    </row>
    <row r="46" spans="1:12" ht="35.25" customHeight="1">
      <c r="A46" s="8" t="s">
        <v>76</v>
      </c>
      <c r="B46" s="25"/>
      <c r="C46" s="32">
        <f>D46+E46+F46</f>
        <v>4389852</v>
      </c>
      <c r="D46" s="32"/>
      <c r="E46" s="32"/>
      <c r="F46" s="32">
        <v>4389852</v>
      </c>
      <c r="G46" s="32">
        <f t="shared" si="13"/>
        <v>2989904</v>
      </c>
      <c r="H46" s="32"/>
      <c r="I46" s="32"/>
      <c r="J46" s="32">
        <v>2989904</v>
      </c>
      <c r="K46" s="32">
        <f t="shared" si="14"/>
        <v>-1399948</v>
      </c>
      <c r="L46" s="12">
        <f aca="true" t="shared" si="15" ref="L46:L56">G46/C46*100</f>
        <v>68.10944879235109</v>
      </c>
    </row>
    <row r="47" spans="1:12" ht="17.25" customHeight="1">
      <c r="A47" s="10" t="s">
        <v>40</v>
      </c>
      <c r="B47" s="25"/>
      <c r="C47" s="33">
        <f>C48</f>
        <v>500000</v>
      </c>
      <c r="D47" s="33">
        <f>D48</f>
        <v>0</v>
      </c>
      <c r="E47" s="33">
        <f>E48</f>
        <v>0</v>
      </c>
      <c r="F47" s="33">
        <f>F48</f>
        <v>500000</v>
      </c>
      <c r="G47" s="32"/>
      <c r="H47" s="33">
        <f>H48</f>
        <v>0</v>
      </c>
      <c r="I47" s="33">
        <f>I48</f>
        <v>0</v>
      </c>
      <c r="K47" s="33">
        <f t="shared" si="14"/>
        <v>-500000</v>
      </c>
      <c r="L47" s="48">
        <f t="shared" si="15"/>
        <v>0</v>
      </c>
    </row>
    <row r="48" spans="1:12" ht="63" customHeight="1">
      <c r="A48" s="9" t="s">
        <v>54</v>
      </c>
      <c r="B48" s="25" t="s">
        <v>29</v>
      </c>
      <c r="C48" s="32">
        <f>D48+E48+F48</f>
        <v>500000</v>
      </c>
      <c r="D48" s="32"/>
      <c r="E48" s="32"/>
      <c r="F48" s="32">
        <v>500000</v>
      </c>
      <c r="G48" s="32">
        <f aca="true" t="shared" si="16" ref="G48:G55">H48+I48+J48</f>
        <v>0</v>
      </c>
      <c r="H48" s="32"/>
      <c r="I48" s="32"/>
      <c r="J48" s="32"/>
      <c r="K48" s="32">
        <f t="shared" si="14"/>
        <v>-500000</v>
      </c>
      <c r="L48" s="12">
        <f t="shared" si="15"/>
        <v>0</v>
      </c>
    </row>
    <row r="49" spans="1:12" ht="24" customHeight="1">
      <c r="A49" s="49" t="s">
        <v>11</v>
      </c>
      <c r="B49" s="50"/>
      <c r="C49" s="34">
        <f aca="true" t="shared" si="17" ref="C49:F50">C50</f>
        <v>81819900</v>
      </c>
      <c r="D49" s="34">
        <f t="shared" si="17"/>
        <v>5290900</v>
      </c>
      <c r="E49" s="34">
        <f t="shared" si="17"/>
        <v>76529000</v>
      </c>
      <c r="F49" s="34">
        <f t="shared" si="17"/>
        <v>0</v>
      </c>
      <c r="G49" s="55">
        <f t="shared" si="16"/>
        <v>0</v>
      </c>
      <c r="H49" s="34">
        <f aca="true" t="shared" si="18" ref="H49:J50">H50</f>
        <v>0</v>
      </c>
      <c r="I49" s="34">
        <f t="shared" si="18"/>
        <v>0</v>
      </c>
      <c r="J49" s="34">
        <f t="shared" si="18"/>
        <v>0</v>
      </c>
      <c r="K49" s="34">
        <f t="shared" si="14"/>
        <v>-81819900</v>
      </c>
      <c r="L49" s="13">
        <f t="shared" si="15"/>
        <v>0</v>
      </c>
    </row>
    <row r="50" spans="1:12" ht="24" customHeight="1">
      <c r="A50" s="10" t="s">
        <v>48</v>
      </c>
      <c r="B50" s="25"/>
      <c r="C50" s="32">
        <f t="shared" si="17"/>
        <v>81819900</v>
      </c>
      <c r="D50" s="32">
        <f t="shared" si="17"/>
        <v>5290900</v>
      </c>
      <c r="E50" s="32">
        <f t="shared" si="17"/>
        <v>76529000</v>
      </c>
      <c r="F50" s="32">
        <f t="shared" si="17"/>
        <v>0</v>
      </c>
      <c r="G50" s="32">
        <f t="shared" si="16"/>
        <v>0</v>
      </c>
      <c r="H50" s="32">
        <f t="shared" si="18"/>
        <v>0</v>
      </c>
      <c r="I50" s="32">
        <f t="shared" si="18"/>
        <v>0</v>
      </c>
      <c r="J50" s="32">
        <f t="shared" si="18"/>
        <v>0</v>
      </c>
      <c r="K50" s="33">
        <f t="shared" si="14"/>
        <v>-81819900</v>
      </c>
      <c r="L50" s="48">
        <f t="shared" si="15"/>
        <v>0</v>
      </c>
    </row>
    <row r="51" spans="1:12" ht="35.25" customHeight="1">
      <c r="A51" s="9" t="s">
        <v>49</v>
      </c>
      <c r="B51" s="25" t="s">
        <v>29</v>
      </c>
      <c r="C51" s="32">
        <f>D51+E51+F51</f>
        <v>81819900</v>
      </c>
      <c r="D51" s="32">
        <v>5290900</v>
      </c>
      <c r="E51" s="32">
        <v>76529000</v>
      </c>
      <c r="F51" s="32"/>
      <c r="G51" s="32">
        <f t="shared" si="16"/>
        <v>0</v>
      </c>
      <c r="H51" s="32"/>
      <c r="I51" s="32"/>
      <c r="J51" s="32"/>
      <c r="K51" s="33">
        <f t="shared" si="14"/>
        <v>-81819900</v>
      </c>
      <c r="L51" s="48">
        <f t="shared" si="15"/>
        <v>0</v>
      </c>
    </row>
    <row r="52" spans="1:12" ht="35.25" customHeight="1">
      <c r="A52" s="6" t="s">
        <v>41</v>
      </c>
      <c r="B52" s="6"/>
      <c r="C52" s="34">
        <f>C53</f>
        <v>72330100</v>
      </c>
      <c r="D52" s="34">
        <f>D53</f>
        <v>0</v>
      </c>
      <c r="E52" s="34">
        <f>E53</f>
        <v>0</v>
      </c>
      <c r="F52" s="34">
        <f>F53</f>
        <v>72330100</v>
      </c>
      <c r="G52" s="34">
        <f t="shared" si="16"/>
        <v>11000000</v>
      </c>
      <c r="H52" s="34">
        <f>H53</f>
        <v>0</v>
      </c>
      <c r="I52" s="34">
        <f>I53</f>
        <v>0</v>
      </c>
      <c r="J52" s="34">
        <f>J53</f>
        <v>11000000</v>
      </c>
      <c r="K52" s="34">
        <f t="shared" si="14"/>
        <v>-61330100</v>
      </c>
      <c r="L52" s="13">
        <f t="shared" si="15"/>
        <v>15.208053078870346</v>
      </c>
    </row>
    <row r="53" spans="1:12" ht="17.25" customHeight="1">
      <c r="A53" s="7" t="s">
        <v>42</v>
      </c>
      <c r="B53" s="7"/>
      <c r="C53" s="33">
        <f>C54+C55</f>
        <v>72330100</v>
      </c>
      <c r="D53" s="33">
        <f>D54+D55</f>
        <v>0</v>
      </c>
      <c r="E53" s="33">
        <f>E54+E55</f>
        <v>0</v>
      </c>
      <c r="F53" s="33">
        <f>F54+F55</f>
        <v>72330100</v>
      </c>
      <c r="G53" s="32">
        <f t="shared" si="16"/>
        <v>11000000</v>
      </c>
      <c r="H53" s="33">
        <f>H54+H55</f>
        <v>0</v>
      </c>
      <c r="I53" s="33">
        <f>I54+I55</f>
        <v>0</v>
      </c>
      <c r="J53" s="33">
        <f>J54+J55</f>
        <v>11000000</v>
      </c>
      <c r="K53" s="33">
        <f t="shared" si="14"/>
        <v>-61330100</v>
      </c>
      <c r="L53" s="48">
        <f t="shared" si="15"/>
        <v>15.208053078870346</v>
      </c>
    </row>
    <row r="54" spans="1:12" ht="61.5" customHeight="1">
      <c r="A54" s="8" t="s">
        <v>43</v>
      </c>
      <c r="B54" s="25" t="s">
        <v>29</v>
      </c>
      <c r="C54" s="32">
        <f>D54+E54+F54</f>
        <v>16139200</v>
      </c>
      <c r="D54" s="32"/>
      <c r="E54" s="32"/>
      <c r="F54" s="32">
        <v>16139200</v>
      </c>
      <c r="G54" s="32">
        <f t="shared" si="16"/>
        <v>11000000</v>
      </c>
      <c r="H54" s="32"/>
      <c r="I54" s="32"/>
      <c r="J54" s="32">
        <v>11000000</v>
      </c>
      <c r="K54" s="32">
        <f t="shared" si="14"/>
        <v>-5139200</v>
      </c>
      <c r="L54" s="12">
        <f t="shared" si="15"/>
        <v>68.15703380588877</v>
      </c>
    </row>
    <row r="55" spans="1:12" ht="48.75" customHeight="1">
      <c r="A55" s="8" t="s">
        <v>63</v>
      </c>
      <c r="B55" s="25" t="s">
        <v>29</v>
      </c>
      <c r="C55" s="32">
        <f>D55+E55+F55</f>
        <v>56190900</v>
      </c>
      <c r="D55" s="32"/>
      <c r="E55" s="32"/>
      <c r="F55" s="32">
        <v>56190900</v>
      </c>
      <c r="G55" s="32">
        <f t="shared" si="16"/>
        <v>0</v>
      </c>
      <c r="H55" s="32"/>
      <c r="I55" s="32"/>
      <c r="J55" s="32"/>
      <c r="K55" s="32">
        <f t="shared" si="14"/>
        <v>-56190900</v>
      </c>
      <c r="L55" s="12">
        <f t="shared" si="15"/>
        <v>0</v>
      </c>
    </row>
    <row r="56" spans="1:12" s="5" customFormat="1" ht="33.75" customHeight="1">
      <c r="A56" s="6" t="s">
        <v>12</v>
      </c>
      <c r="B56" s="6"/>
      <c r="C56" s="34">
        <f aca="true" t="shared" si="19" ref="C56:J56">C9+C12+C22+C34+C49+C52</f>
        <v>1115058900</v>
      </c>
      <c r="D56" s="34">
        <f t="shared" si="19"/>
        <v>120224900</v>
      </c>
      <c r="E56" s="34">
        <f t="shared" si="19"/>
        <v>556844400</v>
      </c>
      <c r="F56" s="34">
        <f t="shared" si="19"/>
        <v>437989600</v>
      </c>
      <c r="G56" s="34">
        <f t="shared" si="19"/>
        <v>630755780.3499999</v>
      </c>
      <c r="H56" s="34">
        <f t="shared" si="19"/>
        <v>71691297</v>
      </c>
      <c r="I56" s="34">
        <f t="shared" si="19"/>
        <v>430519605.8</v>
      </c>
      <c r="J56" s="34">
        <f t="shared" si="19"/>
        <v>128544877.55</v>
      </c>
      <c r="K56" s="34">
        <f t="shared" si="14"/>
        <v>-484303119.6500001</v>
      </c>
      <c r="L56" s="13">
        <f t="shared" si="15"/>
        <v>56.5670369834275</v>
      </c>
    </row>
    <row r="58" spans="1:4" ht="17.25" customHeight="1">
      <c r="A58" s="21"/>
      <c r="D58" s="21"/>
    </row>
    <row r="59" ht="33" customHeight="1"/>
    <row r="60" ht="15">
      <c r="B60" s="21"/>
    </row>
  </sheetData>
  <mergeCells count="16">
    <mergeCell ref="K5:K6"/>
    <mergeCell ref="A32:A33"/>
    <mergeCell ref="B32:B33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4" r:id="rId1"/>
  <rowBreaks count="1" manualBreakCount="1"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E27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34" sqref="A34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0.25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>
      <c r="A2" s="56" t="s">
        <v>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5.75" customHeight="1">
      <c r="A3" s="60"/>
      <c r="B3" s="60"/>
      <c r="C3" s="60"/>
      <c r="D3" s="60"/>
      <c r="E3" s="60"/>
      <c r="F3" s="60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1" t="s">
        <v>18</v>
      </c>
      <c r="B5" s="57" t="s">
        <v>28</v>
      </c>
      <c r="C5" s="62" t="s">
        <v>34</v>
      </c>
      <c r="D5" s="62"/>
      <c r="E5" s="62"/>
      <c r="F5" s="62"/>
      <c r="G5" s="70" t="s">
        <v>84</v>
      </c>
      <c r="H5" s="71"/>
      <c r="I5" s="71"/>
      <c r="J5" s="72"/>
      <c r="K5" s="57" t="s">
        <v>23</v>
      </c>
      <c r="L5" s="64" t="s">
        <v>25</v>
      </c>
    </row>
    <row r="6" spans="1:12" ht="29.25" customHeight="1">
      <c r="A6" s="61"/>
      <c r="B6" s="58"/>
      <c r="C6" s="62" t="s">
        <v>1</v>
      </c>
      <c r="D6" s="62" t="s">
        <v>2</v>
      </c>
      <c r="E6" s="62"/>
      <c r="F6" s="62"/>
      <c r="G6" s="73" t="s">
        <v>1</v>
      </c>
      <c r="H6" s="70" t="s">
        <v>2</v>
      </c>
      <c r="I6" s="71"/>
      <c r="J6" s="72"/>
      <c r="K6" s="59"/>
      <c r="L6" s="65"/>
    </row>
    <row r="7" spans="1:12" ht="30.75" customHeight="1">
      <c r="A7" s="61"/>
      <c r="B7" s="59"/>
      <c r="C7" s="62"/>
      <c r="D7" s="26" t="s">
        <v>3</v>
      </c>
      <c r="E7" s="26" t="s">
        <v>4</v>
      </c>
      <c r="F7" s="26" t="s">
        <v>5</v>
      </c>
      <c r="G7" s="74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18000</v>
      </c>
      <c r="D9" s="42">
        <f t="shared" si="0"/>
        <v>0</v>
      </c>
      <c r="E9" s="42">
        <f t="shared" si="0"/>
        <v>0</v>
      </c>
      <c r="F9" s="42">
        <f t="shared" si="0"/>
        <v>18000</v>
      </c>
      <c r="G9" s="44">
        <f t="shared" si="0"/>
        <v>18000</v>
      </c>
      <c r="H9" s="44">
        <f t="shared" si="0"/>
        <v>0</v>
      </c>
      <c r="I9" s="44">
        <f t="shared" si="0"/>
        <v>0</v>
      </c>
      <c r="J9" s="44">
        <f t="shared" si="0"/>
        <v>18000</v>
      </c>
      <c r="K9" s="42">
        <f aca="true" t="shared" si="1" ref="K9:K39">G9-C9</f>
        <v>0</v>
      </c>
      <c r="L9" s="45">
        <f aca="true" t="shared" si="2" ref="L9:L38">G9/C9*100</f>
        <v>100</v>
      </c>
    </row>
    <row r="10" spans="1:12" ht="50.25" customHeight="1">
      <c r="A10" s="16" t="s">
        <v>15</v>
      </c>
      <c r="B10" s="16"/>
      <c r="C10" s="41">
        <f t="shared" si="0"/>
        <v>18000</v>
      </c>
      <c r="D10" s="41">
        <f t="shared" si="0"/>
        <v>0</v>
      </c>
      <c r="E10" s="41">
        <f t="shared" si="0"/>
        <v>0</v>
      </c>
      <c r="F10" s="41">
        <f t="shared" si="0"/>
        <v>18000</v>
      </c>
      <c r="G10" s="37">
        <f t="shared" si="0"/>
        <v>18000</v>
      </c>
      <c r="H10" s="37">
        <f t="shared" si="0"/>
        <v>0</v>
      </c>
      <c r="I10" s="37">
        <f t="shared" si="0"/>
        <v>0</v>
      </c>
      <c r="J10" s="37">
        <f t="shared" si="0"/>
        <v>18000</v>
      </c>
      <c r="K10" s="41">
        <f t="shared" si="1"/>
        <v>0</v>
      </c>
      <c r="L10" s="46">
        <f t="shared" si="2"/>
        <v>100</v>
      </c>
    </row>
    <row r="11" spans="1:12" ht="48.75" customHeight="1">
      <c r="A11" s="17" t="s">
        <v>19</v>
      </c>
      <c r="B11" s="25" t="s">
        <v>29</v>
      </c>
      <c r="C11" s="40">
        <f>D11+E11+F11</f>
        <v>18000</v>
      </c>
      <c r="D11" s="40"/>
      <c r="E11" s="40"/>
      <c r="F11" s="40">
        <v>18000</v>
      </c>
      <c r="G11" s="35">
        <f>H11+I11+J11</f>
        <v>18000</v>
      </c>
      <c r="H11" s="35"/>
      <c r="I11" s="35"/>
      <c r="J11" s="35">
        <v>18000</v>
      </c>
      <c r="K11" s="40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36">
        <f aca="true" t="shared" si="3" ref="C12:J12">C13</f>
        <v>524134</v>
      </c>
      <c r="D12" s="36">
        <f t="shared" si="3"/>
        <v>114934</v>
      </c>
      <c r="E12" s="36">
        <f t="shared" si="3"/>
        <v>400000</v>
      </c>
      <c r="F12" s="36">
        <f t="shared" si="3"/>
        <v>9200</v>
      </c>
      <c r="G12" s="36">
        <f t="shared" si="3"/>
        <v>471570.1</v>
      </c>
      <c r="H12" s="36">
        <f t="shared" si="3"/>
        <v>71691.3</v>
      </c>
      <c r="I12" s="36">
        <f t="shared" si="3"/>
        <v>395036.3</v>
      </c>
      <c r="J12" s="36">
        <f t="shared" si="3"/>
        <v>4842.5</v>
      </c>
      <c r="K12" s="42">
        <f t="shared" si="1"/>
        <v>-52563.90000000002</v>
      </c>
      <c r="L12" s="45">
        <f t="shared" si="2"/>
        <v>89.97128596885528</v>
      </c>
    </row>
    <row r="13" spans="1:12" ht="15.75" customHeight="1">
      <c r="A13" s="7" t="s">
        <v>59</v>
      </c>
      <c r="B13" s="7"/>
      <c r="C13" s="41">
        <f aca="true" t="shared" si="4" ref="C13:J13">C14+C15+C16+C17+C18+C19+C20+C21</f>
        <v>524134</v>
      </c>
      <c r="D13" s="41">
        <f t="shared" si="4"/>
        <v>114934</v>
      </c>
      <c r="E13" s="41">
        <f t="shared" si="4"/>
        <v>400000</v>
      </c>
      <c r="F13" s="41">
        <f t="shared" si="4"/>
        <v>9200</v>
      </c>
      <c r="G13" s="41">
        <f t="shared" si="4"/>
        <v>471570.1</v>
      </c>
      <c r="H13" s="41">
        <f t="shared" si="4"/>
        <v>71691.3</v>
      </c>
      <c r="I13" s="41">
        <f t="shared" si="4"/>
        <v>395036.3</v>
      </c>
      <c r="J13" s="41">
        <f t="shared" si="4"/>
        <v>4842.5</v>
      </c>
      <c r="K13" s="41">
        <f t="shared" si="1"/>
        <v>-52563.90000000002</v>
      </c>
      <c r="L13" s="46">
        <f t="shared" si="2"/>
        <v>89.97128596885528</v>
      </c>
    </row>
    <row r="14" spans="1:12" ht="60.75" customHeight="1">
      <c r="A14" s="19" t="s">
        <v>35</v>
      </c>
      <c r="B14" s="25" t="s">
        <v>29</v>
      </c>
      <c r="C14" s="38">
        <f aca="true" t="shared" si="5" ref="C14:C21">D14+E14+F14</f>
        <v>1000</v>
      </c>
      <c r="D14" s="38"/>
      <c r="E14" s="38"/>
      <c r="F14" s="38">
        <v>1000</v>
      </c>
      <c r="G14" s="38">
        <f aca="true" t="shared" si="6" ref="G14:G21"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60.75" customHeight="1">
      <c r="A15" s="19" t="s">
        <v>66</v>
      </c>
      <c r="B15" s="25" t="s">
        <v>29</v>
      </c>
      <c r="C15" s="38">
        <f t="shared" si="5"/>
        <v>114934</v>
      </c>
      <c r="D15" s="38">
        <v>114934</v>
      </c>
      <c r="E15" s="38"/>
      <c r="F15" s="38"/>
      <c r="G15" s="38">
        <f t="shared" si="6"/>
        <v>71691.3</v>
      </c>
      <c r="H15" s="38">
        <v>71691.3</v>
      </c>
      <c r="I15" s="38"/>
      <c r="J15" s="38"/>
      <c r="K15" s="40">
        <f t="shared" si="1"/>
        <v>-43242.7</v>
      </c>
      <c r="L15" s="4">
        <f t="shared" si="2"/>
        <v>62.37605930360033</v>
      </c>
    </row>
    <row r="16" spans="1:12" ht="76.5" customHeight="1">
      <c r="A16" s="19" t="s">
        <v>72</v>
      </c>
      <c r="B16" s="25" t="s">
        <v>29</v>
      </c>
      <c r="C16" s="38">
        <f t="shared" si="5"/>
        <v>8200</v>
      </c>
      <c r="D16" s="38"/>
      <c r="E16" s="38"/>
      <c r="F16" s="38">
        <v>8200</v>
      </c>
      <c r="G16" s="38">
        <f t="shared" si="6"/>
        <v>4842.5</v>
      </c>
      <c r="H16" s="38"/>
      <c r="I16" s="38"/>
      <c r="J16" s="38">
        <v>4842.5</v>
      </c>
      <c r="K16" s="40">
        <f t="shared" si="1"/>
        <v>-3357.5</v>
      </c>
      <c r="L16" s="4">
        <f t="shared" si="2"/>
        <v>59.05487804878049</v>
      </c>
    </row>
    <row r="17" spans="1:12" ht="60.75" customHeight="1">
      <c r="A17" s="19" t="s">
        <v>44</v>
      </c>
      <c r="B17" s="25" t="s">
        <v>29</v>
      </c>
      <c r="C17" s="38">
        <f t="shared" si="5"/>
        <v>16185.9</v>
      </c>
      <c r="D17" s="38"/>
      <c r="E17" s="38">
        <v>16185.9</v>
      </c>
      <c r="F17" s="38"/>
      <c r="G17" s="38">
        <f t="shared" si="6"/>
        <v>16185.9</v>
      </c>
      <c r="H17" s="38"/>
      <c r="I17" s="38">
        <v>16185.9</v>
      </c>
      <c r="J17" s="38"/>
      <c r="K17" s="40">
        <f t="shared" si="1"/>
        <v>0</v>
      </c>
      <c r="L17" s="4">
        <f t="shared" si="2"/>
        <v>100</v>
      </c>
    </row>
    <row r="18" spans="1:12" ht="48.75" customHeight="1">
      <c r="A18" s="19" t="s">
        <v>20</v>
      </c>
      <c r="B18" s="43" t="s">
        <v>30</v>
      </c>
      <c r="C18" s="38">
        <f t="shared" si="5"/>
        <v>60.1</v>
      </c>
      <c r="D18" s="38"/>
      <c r="E18" s="38">
        <v>60.1</v>
      </c>
      <c r="F18" s="38"/>
      <c r="G18" s="38">
        <f t="shared" si="6"/>
        <v>0</v>
      </c>
      <c r="H18" s="38"/>
      <c r="I18" s="38"/>
      <c r="J18" s="38"/>
      <c r="K18" s="40">
        <f t="shared" si="1"/>
        <v>-60.1</v>
      </c>
      <c r="L18" s="4">
        <f t="shared" si="2"/>
        <v>0</v>
      </c>
    </row>
    <row r="19" spans="1:12" ht="49.5" customHeight="1">
      <c r="A19" s="19" t="s">
        <v>33</v>
      </c>
      <c r="B19" s="25" t="s">
        <v>29</v>
      </c>
      <c r="C19" s="38">
        <f t="shared" si="5"/>
        <v>98705.2</v>
      </c>
      <c r="D19" s="38"/>
      <c r="E19" s="38">
        <v>98705.2</v>
      </c>
      <c r="F19" s="38"/>
      <c r="G19" s="38">
        <f t="shared" si="6"/>
        <v>98705.2</v>
      </c>
      <c r="H19" s="38"/>
      <c r="I19" s="38">
        <v>98705.2</v>
      </c>
      <c r="J19" s="38"/>
      <c r="K19" s="40">
        <f t="shared" si="1"/>
        <v>0</v>
      </c>
      <c r="L19" s="4">
        <f t="shared" si="2"/>
        <v>100</v>
      </c>
    </row>
    <row r="20" spans="1:12" ht="60.75" customHeight="1">
      <c r="A20" s="19" t="s">
        <v>68</v>
      </c>
      <c r="B20" s="25" t="s">
        <v>29</v>
      </c>
      <c r="C20" s="38">
        <f t="shared" si="5"/>
        <v>186976.9</v>
      </c>
      <c r="D20" s="38"/>
      <c r="E20" s="38">
        <v>186976.9</v>
      </c>
      <c r="F20" s="38"/>
      <c r="G20" s="38">
        <f t="shared" si="6"/>
        <v>186976.9</v>
      </c>
      <c r="H20" s="38"/>
      <c r="I20" s="38">
        <v>186976.9</v>
      </c>
      <c r="J20" s="38"/>
      <c r="K20" s="40">
        <f t="shared" si="1"/>
        <v>0</v>
      </c>
      <c r="L20" s="4">
        <f t="shared" si="2"/>
        <v>100</v>
      </c>
    </row>
    <row r="21" spans="1:12" ht="60.75" customHeight="1">
      <c r="A21" s="19" t="s">
        <v>56</v>
      </c>
      <c r="B21" s="25" t="s">
        <v>29</v>
      </c>
      <c r="C21" s="38">
        <f t="shared" si="5"/>
        <v>98071.9</v>
      </c>
      <c r="D21" s="38"/>
      <c r="E21" s="38">
        <v>98071.9</v>
      </c>
      <c r="F21" s="38"/>
      <c r="G21" s="38">
        <f t="shared" si="6"/>
        <v>93168.3</v>
      </c>
      <c r="H21" s="38"/>
      <c r="I21" s="38">
        <v>93168.3</v>
      </c>
      <c r="J21" s="38"/>
      <c r="K21" s="40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9</v>
      </c>
      <c r="B22" s="6"/>
      <c r="C22" s="36">
        <f aca="true" t="shared" si="7" ref="C22:J22">C23+C28+C31</f>
        <v>203178.4</v>
      </c>
      <c r="D22" s="36">
        <f t="shared" si="7"/>
        <v>0</v>
      </c>
      <c r="E22" s="36">
        <f t="shared" si="7"/>
        <v>80315.4</v>
      </c>
      <c r="F22" s="36">
        <f t="shared" si="7"/>
        <v>122863</v>
      </c>
      <c r="G22" s="36">
        <f t="shared" si="7"/>
        <v>103408.6</v>
      </c>
      <c r="H22" s="36">
        <f t="shared" si="7"/>
        <v>0</v>
      </c>
      <c r="I22" s="36">
        <f t="shared" si="7"/>
        <v>35483.3</v>
      </c>
      <c r="J22" s="36">
        <f t="shared" si="7"/>
        <v>67925.3</v>
      </c>
      <c r="K22" s="42">
        <f t="shared" si="1"/>
        <v>-99769.79999999999</v>
      </c>
      <c r="L22" s="45">
        <f t="shared" si="2"/>
        <v>50.89546920341926</v>
      </c>
    </row>
    <row r="23" spans="1:12" ht="15.75" customHeight="1">
      <c r="A23" s="7" t="s">
        <v>13</v>
      </c>
      <c r="B23" s="7"/>
      <c r="C23" s="39">
        <f aca="true" t="shared" si="8" ref="C23:J23">C24+C25+C26+C27</f>
        <v>51788.4</v>
      </c>
      <c r="D23" s="39">
        <f t="shared" si="8"/>
        <v>0</v>
      </c>
      <c r="E23" s="39">
        <f t="shared" si="8"/>
        <v>18925.4</v>
      </c>
      <c r="F23" s="39">
        <f t="shared" si="8"/>
        <v>32863</v>
      </c>
      <c r="G23" s="39">
        <f t="shared" si="8"/>
        <v>9728.800000000001</v>
      </c>
      <c r="H23" s="39">
        <f t="shared" si="8"/>
        <v>0</v>
      </c>
      <c r="I23" s="39">
        <f t="shared" si="8"/>
        <v>9666.1</v>
      </c>
      <c r="J23" s="39">
        <f t="shared" si="8"/>
        <v>62.7</v>
      </c>
      <c r="K23" s="41">
        <f t="shared" si="1"/>
        <v>-42059.6</v>
      </c>
      <c r="L23" s="46">
        <f t="shared" si="2"/>
        <v>18.785674011940902</v>
      </c>
    </row>
    <row r="24" spans="1:12" ht="34.5" customHeight="1">
      <c r="A24" s="9" t="s">
        <v>36</v>
      </c>
      <c r="B24" s="25" t="s">
        <v>29</v>
      </c>
      <c r="C24" s="38">
        <f>D24+E24+F24</f>
        <v>16500</v>
      </c>
      <c r="D24" s="38"/>
      <c r="E24" s="38"/>
      <c r="F24" s="38">
        <v>16500</v>
      </c>
      <c r="G24" s="38">
        <f>H24+I24+J24</f>
        <v>0</v>
      </c>
      <c r="H24" s="38"/>
      <c r="I24" s="38"/>
      <c r="J24" s="38"/>
      <c r="K24" s="40">
        <f t="shared" si="1"/>
        <v>-16500</v>
      </c>
      <c r="L24" s="4">
        <f t="shared" si="2"/>
        <v>0</v>
      </c>
    </row>
    <row r="25" spans="1:12" ht="34.5" customHeight="1">
      <c r="A25" s="9" t="s">
        <v>82</v>
      </c>
      <c r="B25" s="25" t="s">
        <v>29</v>
      </c>
      <c r="C25" s="38">
        <f>D25+E25+F25</f>
        <v>3146.9</v>
      </c>
      <c r="D25" s="38"/>
      <c r="E25" s="38"/>
      <c r="F25" s="38">
        <v>3146.9</v>
      </c>
      <c r="G25" s="38">
        <f>H25+I25+J25</f>
        <v>62.7</v>
      </c>
      <c r="H25" s="38"/>
      <c r="I25" s="38"/>
      <c r="J25" s="38">
        <v>62.7</v>
      </c>
      <c r="K25" s="40">
        <f t="shared" si="1"/>
        <v>-3084.2000000000003</v>
      </c>
      <c r="L25" s="4">
        <f t="shared" si="2"/>
        <v>1.9924370014935335</v>
      </c>
    </row>
    <row r="26" spans="1:12" ht="30.75" customHeight="1">
      <c r="A26" s="9" t="s">
        <v>0</v>
      </c>
      <c r="B26" s="25" t="s">
        <v>29</v>
      </c>
      <c r="C26" s="38">
        <f>D26+E26+F26</f>
        <v>13216.1</v>
      </c>
      <c r="D26" s="38"/>
      <c r="E26" s="38"/>
      <c r="F26" s="38">
        <v>13216.1</v>
      </c>
      <c r="G26" s="38">
        <f>H26+I26+J26</f>
        <v>0</v>
      </c>
      <c r="H26" s="38"/>
      <c r="I26" s="38"/>
      <c r="J26" s="38"/>
      <c r="K26" s="40">
        <f t="shared" si="1"/>
        <v>-13216.1</v>
      </c>
      <c r="L26" s="4">
        <f t="shared" si="2"/>
        <v>0</v>
      </c>
    </row>
    <row r="27" spans="1:12" ht="30.75" customHeight="1">
      <c r="A27" s="18" t="s">
        <v>37</v>
      </c>
      <c r="B27" s="25" t="s">
        <v>29</v>
      </c>
      <c r="C27" s="38">
        <f>D27+E27+F27</f>
        <v>18925.4</v>
      </c>
      <c r="D27" s="38"/>
      <c r="E27" s="38">
        <v>18925.4</v>
      </c>
      <c r="F27" s="38"/>
      <c r="G27" s="38">
        <f>H27+I27+J27</f>
        <v>9666.1</v>
      </c>
      <c r="H27" s="38"/>
      <c r="I27" s="38">
        <v>9666.1</v>
      </c>
      <c r="J27" s="38"/>
      <c r="K27" s="40">
        <f t="shared" si="1"/>
        <v>-9259.300000000001</v>
      </c>
      <c r="L27" s="4">
        <f t="shared" si="2"/>
        <v>51.074746108404575</v>
      </c>
    </row>
    <row r="28" spans="1:12" ht="17.25" customHeight="1">
      <c r="A28" s="7" t="s">
        <v>6</v>
      </c>
      <c r="B28" s="7"/>
      <c r="C28" s="39">
        <f>C29+C30</f>
        <v>91390</v>
      </c>
      <c r="D28" s="39">
        <f aca="true" t="shared" si="9" ref="D28:J28">D29+D30</f>
        <v>0</v>
      </c>
      <c r="E28" s="39">
        <f t="shared" si="9"/>
        <v>61390</v>
      </c>
      <c r="F28" s="39">
        <f t="shared" si="9"/>
        <v>30000</v>
      </c>
      <c r="G28" s="39">
        <f t="shared" si="9"/>
        <v>33679.8</v>
      </c>
      <c r="H28" s="39">
        <f t="shared" si="9"/>
        <v>0</v>
      </c>
      <c r="I28" s="39">
        <f t="shared" si="9"/>
        <v>25817.2</v>
      </c>
      <c r="J28" s="39">
        <f t="shared" si="9"/>
        <v>7862.6</v>
      </c>
      <c r="K28" s="40">
        <f t="shared" si="1"/>
        <v>-57710.2</v>
      </c>
      <c r="L28" s="4">
        <f t="shared" si="2"/>
        <v>36.852828537039066</v>
      </c>
    </row>
    <row r="29" spans="1:12" ht="37.5" customHeight="1">
      <c r="A29" s="9" t="s">
        <v>16</v>
      </c>
      <c r="B29" s="25" t="s">
        <v>29</v>
      </c>
      <c r="C29" s="40">
        <f>D29+E29+F29</f>
        <v>5000</v>
      </c>
      <c r="D29" s="40"/>
      <c r="E29" s="40"/>
      <c r="F29" s="40">
        <v>5000</v>
      </c>
      <c r="G29" s="40">
        <f>H29+I29+J29</f>
        <v>1000</v>
      </c>
      <c r="H29" s="40"/>
      <c r="I29" s="40"/>
      <c r="J29" s="40">
        <v>1000</v>
      </c>
      <c r="K29" s="40">
        <f t="shared" si="1"/>
        <v>-4000</v>
      </c>
      <c r="L29" s="12">
        <f t="shared" si="2"/>
        <v>20</v>
      </c>
    </row>
    <row r="30" spans="1:12" ht="50.25" customHeight="1">
      <c r="A30" s="9" t="s">
        <v>67</v>
      </c>
      <c r="B30" s="25" t="s">
        <v>29</v>
      </c>
      <c r="C30" s="40">
        <f>D30+E30+F30</f>
        <v>86390</v>
      </c>
      <c r="D30" s="40"/>
      <c r="E30" s="40">
        <v>61390</v>
      </c>
      <c r="F30" s="40">
        <v>25000</v>
      </c>
      <c r="G30" s="40">
        <f>H30+I30+J30</f>
        <v>32679.800000000003</v>
      </c>
      <c r="H30" s="40"/>
      <c r="I30" s="40">
        <v>25817.2</v>
      </c>
      <c r="J30" s="40">
        <v>6862.6</v>
      </c>
      <c r="K30" s="40">
        <f t="shared" si="1"/>
        <v>-53710.2</v>
      </c>
      <c r="L30" s="12">
        <f t="shared" si="2"/>
        <v>37.82822085889571</v>
      </c>
    </row>
    <row r="31" spans="1:12" ht="15.75" customHeight="1">
      <c r="A31" s="10" t="s">
        <v>17</v>
      </c>
      <c r="B31" s="22"/>
      <c r="C31" s="41">
        <f aca="true" t="shared" si="10" ref="C31:J31">C32+C33</f>
        <v>60000</v>
      </c>
      <c r="D31" s="41">
        <f t="shared" si="10"/>
        <v>0</v>
      </c>
      <c r="E31" s="41">
        <f t="shared" si="10"/>
        <v>0</v>
      </c>
      <c r="F31" s="41">
        <f t="shared" si="10"/>
        <v>60000</v>
      </c>
      <c r="G31" s="41">
        <f t="shared" si="10"/>
        <v>60000</v>
      </c>
      <c r="H31" s="41">
        <f t="shared" si="10"/>
        <v>0</v>
      </c>
      <c r="I31" s="41">
        <f t="shared" si="10"/>
        <v>0</v>
      </c>
      <c r="J31" s="41">
        <f t="shared" si="10"/>
        <v>60000</v>
      </c>
      <c r="K31" s="41">
        <f t="shared" si="1"/>
        <v>0</v>
      </c>
      <c r="L31" s="48">
        <f t="shared" si="2"/>
        <v>100</v>
      </c>
    </row>
    <row r="32" spans="1:12" ht="29.25" customHeight="1">
      <c r="A32" s="66" t="s">
        <v>86</v>
      </c>
      <c r="B32" s="68" t="s">
        <v>29</v>
      </c>
      <c r="C32" s="40">
        <f>D32+E32+F32</f>
        <v>59588.2</v>
      </c>
      <c r="D32" s="40"/>
      <c r="E32" s="40"/>
      <c r="F32" s="40">
        <v>59588.2</v>
      </c>
      <c r="G32" s="40">
        <f>H32+I32+J32</f>
        <v>59588.2</v>
      </c>
      <c r="H32" s="40"/>
      <c r="I32" s="40"/>
      <c r="J32" s="40">
        <v>59588.2</v>
      </c>
      <c r="K32" s="41">
        <f t="shared" si="1"/>
        <v>0</v>
      </c>
      <c r="L32" s="48">
        <f t="shared" si="2"/>
        <v>100</v>
      </c>
    </row>
    <row r="33" spans="1:12" ht="33" customHeight="1">
      <c r="A33" s="67"/>
      <c r="B33" s="69"/>
      <c r="C33" s="40">
        <f>D33+E33+F33</f>
        <v>411.8</v>
      </c>
      <c r="D33" s="40"/>
      <c r="E33" s="40"/>
      <c r="F33" s="40">
        <v>411.8</v>
      </c>
      <c r="G33" s="40">
        <f>H33+I33+J33</f>
        <v>411.8</v>
      </c>
      <c r="H33" s="40"/>
      <c r="I33" s="40"/>
      <c r="J33" s="40">
        <v>411.8</v>
      </c>
      <c r="K33" s="40">
        <f t="shared" si="1"/>
        <v>0</v>
      </c>
      <c r="L33" s="12">
        <f t="shared" si="2"/>
        <v>100</v>
      </c>
    </row>
    <row r="34" spans="1:12" ht="18" customHeight="1">
      <c r="A34" s="11" t="s">
        <v>10</v>
      </c>
      <c r="B34" s="24"/>
      <c r="C34" s="42">
        <f aca="true" t="shared" si="11" ref="C34:J34">C35+C47</f>
        <v>215596.5</v>
      </c>
      <c r="D34" s="42">
        <f t="shared" si="11"/>
        <v>0</v>
      </c>
      <c r="E34" s="42">
        <f t="shared" si="11"/>
        <v>0</v>
      </c>
      <c r="F34" s="42">
        <f t="shared" si="11"/>
        <v>215596.5</v>
      </c>
      <c r="G34" s="42">
        <f t="shared" si="11"/>
        <v>26777.1</v>
      </c>
      <c r="H34" s="42">
        <f t="shared" si="11"/>
        <v>0</v>
      </c>
      <c r="I34" s="42">
        <f t="shared" si="11"/>
        <v>0</v>
      </c>
      <c r="J34" s="42">
        <f t="shared" si="11"/>
        <v>26777.1</v>
      </c>
      <c r="K34" s="42">
        <f t="shared" si="1"/>
        <v>-188819.4</v>
      </c>
      <c r="L34" s="13">
        <f t="shared" si="2"/>
        <v>12.420006818292505</v>
      </c>
    </row>
    <row r="35" spans="1:12" ht="18" customHeight="1">
      <c r="A35" s="7" t="s">
        <v>7</v>
      </c>
      <c r="B35" s="23"/>
      <c r="C35" s="41">
        <f aca="true" t="shared" si="12" ref="C35:J35">C36+C37+C38+C41+C44</f>
        <v>215096.5</v>
      </c>
      <c r="D35" s="41">
        <f t="shared" si="12"/>
        <v>0</v>
      </c>
      <c r="E35" s="41">
        <f t="shared" si="12"/>
        <v>0</v>
      </c>
      <c r="F35" s="41">
        <f t="shared" si="12"/>
        <v>215096.5</v>
      </c>
      <c r="G35" s="41">
        <f t="shared" si="12"/>
        <v>26777.1</v>
      </c>
      <c r="H35" s="41">
        <f t="shared" si="12"/>
        <v>0</v>
      </c>
      <c r="I35" s="41">
        <f t="shared" si="12"/>
        <v>0</v>
      </c>
      <c r="J35" s="41">
        <f t="shared" si="12"/>
        <v>26777.1</v>
      </c>
      <c r="K35" s="41">
        <f t="shared" si="1"/>
        <v>-188319.4</v>
      </c>
      <c r="L35" s="48">
        <f t="shared" si="2"/>
        <v>12.448877596799575</v>
      </c>
    </row>
    <row r="36" spans="1:12" ht="48.75" customHeight="1">
      <c r="A36" s="8" t="s">
        <v>38</v>
      </c>
      <c r="B36" s="25" t="s">
        <v>29</v>
      </c>
      <c r="C36" s="40">
        <f aca="true" t="shared" si="13" ref="C36:C46">D36+E36+F36</f>
        <v>20000</v>
      </c>
      <c r="D36" s="40"/>
      <c r="E36" s="40"/>
      <c r="F36" s="40">
        <v>20000</v>
      </c>
      <c r="G36" s="40">
        <f aca="true" t="shared" si="14" ref="G36:G51">H36+I36+J36</f>
        <v>20000</v>
      </c>
      <c r="H36" s="40"/>
      <c r="I36" s="40"/>
      <c r="J36" s="40">
        <v>20000</v>
      </c>
      <c r="K36" s="40">
        <f t="shared" si="1"/>
        <v>0</v>
      </c>
      <c r="L36" s="12">
        <f t="shared" si="2"/>
        <v>100</v>
      </c>
    </row>
    <row r="37" spans="1:12" ht="75.75" customHeight="1">
      <c r="A37" s="8" t="s">
        <v>39</v>
      </c>
      <c r="B37" s="25" t="s">
        <v>29</v>
      </c>
      <c r="C37" s="40">
        <f t="shared" si="13"/>
        <v>2000</v>
      </c>
      <c r="D37" s="40"/>
      <c r="E37" s="40"/>
      <c r="F37" s="40">
        <v>2000</v>
      </c>
      <c r="G37" s="40">
        <f t="shared" si="14"/>
        <v>0</v>
      </c>
      <c r="H37" s="40"/>
      <c r="I37" s="40"/>
      <c r="J37" s="40"/>
      <c r="K37" s="40">
        <f t="shared" si="1"/>
        <v>-2000</v>
      </c>
      <c r="L37" s="12">
        <f t="shared" si="2"/>
        <v>0</v>
      </c>
    </row>
    <row r="38" spans="1:12" ht="50.25" customHeight="1">
      <c r="A38" s="8" t="s">
        <v>81</v>
      </c>
      <c r="B38" s="25" t="s">
        <v>29</v>
      </c>
      <c r="C38" s="40">
        <f t="shared" si="13"/>
        <v>64253.2</v>
      </c>
      <c r="D38" s="40"/>
      <c r="E38" s="40"/>
      <c r="F38" s="40">
        <v>64253.2</v>
      </c>
      <c r="G38" s="40">
        <f t="shared" si="14"/>
        <v>230.5</v>
      </c>
      <c r="H38" s="40"/>
      <c r="I38" s="40"/>
      <c r="J38" s="40">
        <v>230.5</v>
      </c>
      <c r="K38" s="40">
        <f t="shared" si="1"/>
        <v>-64022.7</v>
      </c>
      <c r="L38" s="12">
        <f t="shared" si="2"/>
        <v>0.35873699675658177</v>
      </c>
    </row>
    <row r="39" spans="1:12" ht="16.5" customHeight="1">
      <c r="A39" s="8" t="s">
        <v>73</v>
      </c>
      <c r="B39" s="25"/>
      <c r="C39" s="40">
        <f t="shared" si="13"/>
        <v>0</v>
      </c>
      <c r="D39" s="40"/>
      <c r="E39" s="40"/>
      <c r="F39" s="40"/>
      <c r="G39" s="40">
        <f t="shared" si="14"/>
        <v>0</v>
      </c>
      <c r="H39" s="40"/>
      <c r="I39" s="40"/>
      <c r="J39" s="40"/>
      <c r="K39" s="40">
        <f t="shared" si="1"/>
        <v>0</v>
      </c>
      <c r="L39" s="12"/>
    </row>
    <row r="40" spans="1:12" ht="36.75" customHeight="1">
      <c r="A40" s="8" t="s">
        <v>77</v>
      </c>
      <c r="B40" s="25"/>
      <c r="C40" s="40">
        <f t="shared" si="13"/>
        <v>3283.8</v>
      </c>
      <c r="D40" s="40"/>
      <c r="E40" s="40"/>
      <c r="F40" s="40">
        <v>3283.8</v>
      </c>
      <c r="G40" s="40">
        <f t="shared" si="14"/>
        <v>0</v>
      </c>
      <c r="H40" s="40"/>
      <c r="I40" s="40"/>
      <c r="J40" s="40"/>
      <c r="K40" s="40">
        <f aca="true" t="shared" si="15" ref="K40:K56">G40-C40</f>
        <v>-3283.8</v>
      </c>
      <c r="L40" s="12">
        <f>G40/C40*100</f>
        <v>0</v>
      </c>
    </row>
    <row r="41" spans="1:12" ht="62.25" customHeight="1">
      <c r="A41" s="8" t="s">
        <v>61</v>
      </c>
      <c r="B41" s="25" t="s">
        <v>29</v>
      </c>
      <c r="C41" s="40">
        <f t="shared" si="13"/>
        <v>14400</v>
      </c>
      <c r="D41" s="40"/>
      <c r="E41" s="40"/>
      <c r="F41" s="40">
        <v>14400</v>
      </c>
      <c r="G41" s="40">
        <f t="shared" si="14"/>
        <v>0</v>
      </c>
      <c r="H41" s="40"/>
      <c r="I41" s="40"/>
      <c r="J41" s="40"/>
      <c r="K41" s="40">
        <f t="shared" si="15"/>
        <v>-14400</v>
      </c>
      <c r="L41" s="12">
        <f>G41/C41*100</f>
        <v>0</v>
      </c>
    </row>
    <row r="42" spans="1:12" ht="19.5" customHeight="1">
      <c r="A42" s="8" t="s">
        <v>73</v>
      </c>
      <c r="B42" s="25"/>
      <c r="C42" s="40">
        <f t="shared" si="13"/>
        <v>0</v>
      </c>
      <c r="D42" s="40"/>
      <c r="E42" s="40"/>
      <c r="F42" s="40"/>
      <c r="G42" s="40">
        <f t="shared" si="14"/>
        <v>0</v>
      </c>
      <c r="H42" s="40"/>
      <c r="I42" s="40"/>
      <c r="J42" s="40"/>
      <c r="K42" s="40">
        <f t="shared" si="15"/>
        <v>0</v>
      </c>
      <c r="L42" s="12"/>
    </row>
    <row r="43" spans="1:12" ht="32.25" customHeight="1">
      <c r="A43" s="8" t="s">
        <v>79</v>
      </c>
      <c r="B43" s="25"/>
      <c r="C43" s="40">
        <f t="shared" si="13"/>
        <v>4400</v>
      </c>
      <c r="D43" s="40"/>
      <c r="E43" s="40"/>
      <c r="F43" s="40">
        <v>4400</v>
      </c>
      <c r="G43" s="40">
        <f t="shared" si="14"/>
        <v>0</v>
      </c>
      <c r="H43" s="40"/>
      <c r="I43" s="40"/>
      <c r="J43" s="40"/>
      <c r="K43" s="40">
        <f t="shared" si="15"/>
        <v>-4400</v>
      </c>
      <c r="L43" s="12">
        <f>G43/C43*100</f>
        <v>0</v>
      </c>
    </row>
    <row r="44" spans="1:12" ht="48.75" customHeight="1">
      <c r="A44" s="9" t="s">
        <v>45</v>
      </c>
      <c r="B44" s="25" t="s">
        <v>29</v>
      </c>
      <c r="C44" s="40">
        <f t="shared" si="13"/>
        <v>114443.3</v>
      </c>
      <c r="D44" s="40"/>
      <c r="E44" s="40"/>
      <c r="F44" s="40">
        <v>114443.3</v>
      </c>
      <c r="G44" s="40">
        <f t="shared" si="14"/>
        <v>6546.6</v>
      </c>
      <c r="H44" s="40"/>
      <c r="I44" s="40"/>
      <c r="J44" s="40">
        <v>6546.6</v>
      </c>
      <c r="K44" s="40">
        <f t="shared" si="15"/>
        <v>-107896.7</v>
      </c>
      <c r="L44" s="12">
        <f>G44/C44*100</f>
        <v>5.720387300960388</v>
      </c>
    </row>
    <row r="45" spans="1:12" ht="19.5" customHeight="1">
      <c r="A45" s="8" t="s">
        <v>73</v>
      </c>
      <c r="B45" s="25"/>
      <c r="C45" s="40">
        <f t="shared" si="13"/>
        <v>0</v>
      </c>
      <c r="D45" s="40"/>
      <c r="E45" s="40"/>
      <c r="F45" s="40"/>
      <c r="G45" s="40">
        <f t="shared" si="14"/>
        <v>0</v>
      </c>
      <c r="H45" s="40"/>
      <c r="I45" s="40"/>
      <c r="J45" s="40"/>
      <c r="K45" s="40">
        <f t="shared" si="15"/>
        <v>0</v>
      </c>
      <c r="L45" s="12"/>
    </row>
    <row r="46" spans="1:12" ht="34.5" customHeight="1">
      <c r="A46" s="8" t="s">
        <v>78</v>
      </c>
      <c r="B46" s="25"/>
      <c r="C46" s="40">
        <f t="shared" si="13"/>
        <v>4389.8</v>
      </c>
      <c r="D46" s="40"/>
      <c r="E46" s="40"/>
      <c r="F46" s="40">
        <v>4389.8</v>
      </c>
      <c r="G46" s="40">
        <f t="shared" si="14"/>
        <v>2989.9</v>
      </c>
      <c r="H46" s="40"/>
      <c r="I46" s="40"/>
      <c r="J46" s="40">
        <v>2989.9</v>
      </c>
      <c r="K46" s="40">
        <f t="shared" si="15"/>
        <v>-1399.9</v>
      </c>
      <c r="L46" s="12">
        <f aca="true" t="shared" si="16" ref="L46:L56">G46/C46*100</f>
        <v>68.11016447218552</v>
      </c>
    </row>
    <row r="47" spans="1:12" ht="17.25" customHeight="1">
      <c r="A47" s="10" t="s">
        <v>40</v>
      </c>
      <c r="B47" s="25"/>
      <c r="C47" s="41">
        <f>C48</f>
        <v>500</v>
      </c>
      <c r="D47" s="41">
        <f>D48</f>
        <v>0</v>
      </c>
      <c r="E47" s="41">
        <f>E48</f>
        <v>0</v>
      </c>
      <c r="F47" s="41">
        <f>F48</f>
        <v>500</v>
      </c>
      <c r="G47" s="40">
        <f t="shared" si="14"/>
        <v>0</v>
      </c>
      <c r="H47" s="41">
        <f>H48</f>
        <v>0</v>
      </c>
      <c r="I47" s="41">
        <f>I48</f>
        <v>0</v>
      </c>
      <c r="J47" s="41">
        <f>J48</f>
        <v>0</v>
      </c>
      <c r="K47" s="41">
        <f t="shared" si="15"/>
        <v>-500</v>
      </c>
      <c r="L47" s="48">
        <f t="shared" si="16"/>
        <v>0</v>
      </c>
    </row>
    <row r="48" spans="1:12" ht="50.25" customHeight="1">
      <c r="A48" s="9" t="s">
        <v>47</v>
      </c>
      <c r="B48" s="25" t="s">
        <v>29</v>
      </c>
      <c r="C48" s="40">
        <f>D48+E48+F48</f>
        <v>500</v>
      </c>
      <c r="D48" s="40"/>
      <c r="E48" s="40"/>
      <c r="F48" s="40">
        <v>500</v>
      </c>
      <c r="G48" s="40">
        <f t="shared" si="14"/>
        <v>0</v>
      </c>
      <c r="H48" s="40"/>
      <c r="I48" s="40"/>
      <c r="J48" s="40"/>
      <c r="K48" s="40">
        <f t="shared" si="15"/>
        <v>-500</v>
      </c>
      <c r="L48" s="12">
        <f t="shared" si="16"/>
        <v>0</v>
      </c>
    </row>
    <row r="49" spans="1:12" ht="22.5" customHeight="1">
      <c r="A49" s="49" t="s">
        <v>11</v>
      </c>
      <c r="B49" s="51"/>
      <c r="C49" s="52">
        <f aca="true" t="shared" si="17" ref="C49:F50">C50</f>
        <v>81819.9</v>
      </c>
      <c r="D49" s="52">
        <f t="shared" si="17"/>
        <v>5290.9</v>
      </c>
      <c r="E49" s="52">
        <f t="shared" si="17"/>
        <v>76529</v>
      </c>
      <c r="F49" s="52">
        <f t="shared" si="17"/>
        <v>0</v>
      </c>
      <c r="G49" s="52">
        <f t="shared" si="14"/>
        <v>0</v>
      </c>
      <c r="H49" s="52">
        <f aca="true" t="shared" si="18" ref="H49:J50">H50</f>
        <v>0</v>
      </c>
      <c r="I49" s="52">
        <f t="shared" si="18"/>
        <v>0</v>
      </c>
      <c r="J49" s="52">
        <f t="shared" si="18"/>
        <v>0</v>
      </c>
      <c r="K49" s="52">
        <f t="shared" si="15"/>
        <v>-81819.9</v>
      </c>
      <c r="L49" s="53">
        <f t="shared" si="16"/>
        <v>0</v>
      </c>
    </row>
    <row r="50" spans="1:12" ht="22.5" customHeight="1">
      <c r="A50" s="10" t="s">
        <v>48</v>
      </c>
      <c r="B50" s="25"/>
      <c r="C50" s="40">
        <f t="shared" si="17"/>
        <v>81819.9</v>
      </c>
      <c r="D50" s="40">
        <f t="shared" si="17"/>
        <v>5290.9</v>
      </c>
      <c r="E50" s="40">
        <f t="shared" si="17"/>
        <v>76529</v>
      </c>
      <c r="F50" s="40">
        <f t="shared" si="17"/>
        <v>0</v>
      </c>
      <c r="G50" s="40">
        <f t="shared" si="14"/>
        <v>0</v>
      </c>
      <c r="H50" s="40">
        <f t="shared" si="18"/>
        <v>0</v>
      </c>
      <c r="I50" s="40">
        <f t="shared" si="18"/>
        <v>0</v>
      </c>
      <c r="J50" s="40">
        <f t="shared" si="18"/>
        <v>0</v>
      </c>
      <c r="K50" s="40">
        <f t="shared" si="15"/>
        <v>-81819.9</v>
      </c>
      <c r="L50" s="12">
        <f t="shared" si="16"/>
        <v>0</v>
      </c>
    </row>
    <row r="51" spans="1:12" ht="41.25" customHeight="1">
      <c r="A51" s="9" t="s">
        <v>49</v>
      </c>
      <c r="B51" s="25" t="s">
        <v>29</v>
      </c>
      <c r="C51" s="40">
        <f>D51+E51+F51</f>
        <v>81819.9</v>
      </c>
      <c r="D51" s="40">
        <v>5290.9</v>
      </c>
      <c r="E51" s="40">
        <v>76529</v>
      </c>
      <c r="F51" s="40"/>
      <c r="G51" s="40">
        <f t="shared" si="14"/>
        <v>0</v>
      </c>
      <c r="H51" s="40"/>
      <c r="I51" s="40"/>
      <c r="J51" s="40"/>
      <c r="K51" s="40">
        <f t="shared" si="15"/>
        <v>-81819.9</v>
      </c>
      <c r="L51" s="12">
        <f t="shared" si="16"/>
        <v>0</v>
      </c>
    </row>
    <row r="52" spans="1:12" ht="19.5" customHeight="1">
      <c r="A52" s="6" t="s">
        <v>41</v>
      </c>
      <c r="B52" s="6"/>
      <c r="C52" s="42">
        <f aca="true" t="shared" si="19" ref="C52:J52">C53</f>
        <v>72330.1</v>
      </c>
      <c r="D52" s="42">
        <f t="shared" si="19"/>
        <v>0</v>
      </c>
      <c r="E52" s="42">
        <f t="shared" si="19"/>
        <v>0</v>
      </c>
      <c r="F52" s="42">
        <f t="shared" si="19"/>
        <v>72330.1</v>
      </c>
      <c r="G52" s="42">
        <f t="shared" si="19"/>
        <v>11000</v>
      </c>
      <c r="H52" s="42">
        <f t="shared" si="19"/>
        <v>0</v>
      </c>
      <c r="I52" s="42">
        <f t="shared" si="19"/>
        <v>0</v>
      </c>
      <c r="J52" s="42">
        <f t="shared" si="19"/>
        <v>11000</v>
      </c>
      <c r="K52" s="42">
        <f t="shared" si="15"/>
        <v>-61330.100000000006</v>
      </c>
      <c r="L52" s="13">
        <f t="shared" si="16"/>
        <v>15.208053078870346</v>
      </c>
    </row>
    <row r="53" spans="1:12" ht="17.25" customHeight="1">
      <c r="A53" s="7" t="s">
        <v>42</v>
      </c>
      <c r="B53" s="7"/>
      <c r="C53" s="41">
        <f aca="true" t="shared" si="20" ref="C53:J53">C54+C55</f>
        <v>72330.1</v>
      </c>
      <c r="D53" s="41">
        <f t="shared" si="20"/>
        <v>0</v>
      </c>
      <c r="E53" s="41">
        <f t="shared" si="20"/>
        <v>0</v>
      </c>
      <c r="F53" s="41">
        <f t="shared" si="20"/>
        <v>72330.1</v>
      </c>
      <c r="G53" s="41">
        <f t="shared" si="20"/>
        <v>11000</v>
      </c>
      <c r="H53" s="41">
        <f t="shared" si="20"/>
        <v>0</v>
      </c>
      <c r="I53" s="41">
        <f t="shared" si="20"/>
        <v>0</v>
      </c>
      <c r="J53" s="41">
        <f t="shared" si="20"/>
        <v>11000</v>
      </c>
      <c r="K53" s="41">
        <f t="shared" si="15"/>
        <v>-61330.100000000006</v>
      </c>
      <c r="L53" s="48">
        <f t="shared" si="16"/>
        <v>15.208053078870346</v>
      </c>
    </row>
    <row r="54" spans="1:12" ht="48" customHeight="1">
      <c r="A54" s="8" t="s">
        <v>43</v>
      </c>
      <c r="B54" s="25" t="s">
        <v>29</v>
      </c>
      <c r="C54" s="40">
        <f>D54+E54+F54</f>
        <v>16139.2</v>
      </c>
      <c r="D54" s="40"/>
      <c r="E54" s="40"/>
      <c r="F54" s="40">
        <v>16139.2</v>
      </c>
      <c r="G54" s="40">
        <f>H54+I54+J54</f>
        <v>11000</v>
      </c>
      <c r="H54" s="40"/>
      <c r="I54" s="40"/>
      <c r="J54" s="40">
        <v>11000</v>
      </c>
      <c r="K54" s="40">
        <f t="shared" si="15"/>
        <v>-5139.200000000001</v>
      </c>
      <c r="L54" s="12">
        <f t="shared" si="16"/>
        <v>68.15703380588877</v>
      </c>
    </row>
    <row r="55" spans="1:12" ht="36.75" customHeight="1">
      <c r="A55" s="8" t="s">
        <v>64</v>
      </c>
      <c r="B55" s="25" t="s">
        <v>29</v>
      </c>
      <c r="C55" s="40">
        <f>D55+E55+F55</f>
        <v>56190.9</v>
      </c>
      <c r="D55" s="40"/>
      <c r="E55" s="40"/>
      <c r="F55" s="40">
        <v>56190.9</v>
      </c>
      <c r="G55" s="40"/>
      <c r="H55" s="40"/>
      <c r="I55" s="40"/>
      <c r="J55" s="40"/>
      <c r="K55" s="40">
        <f t="shared" si="15"/>
        <v>-56190.9</v>
      </c>
      <c r="L55" s="12">
        <f t="shared" si="16"/>
        <v>0</v>
      </c>
    </row>
    <row r="56" spans="1:12" s="5" customFormat="1" ht="33.75" customHeight="1">
      <c r="A56" s="6" t="s">
        <v>12</v>
      </c>
      <c r="B56" s="6"/>
      <c r="C56" s="42">
        <f aca="true" t="shared" si="21" ref="C56:J56">C9+C12+C22+C34+C49+C52</f>
        <v>1115058.9000000001</v>
      </c>
      <c r="D56" s="42">
        <f t="shared" si="21"/>
        <v>120224.9</v>
      </c>
      <c r="E56" s="42">
        <f t="shared" si="21"/>
        <v>556844.4</v>
      </c>
      <c r="F56" s="42">
        <f t="shared" si="21"/>
        <v>437989.6</v>
      </c>
      <c r="G56" s="42">
        <f t="shared" si="21"/>
        <v>630755.7999999999</v>
      </c>
      <c r="H56" s="42">
        <f t="shared" si="21"/>
        <v>71691.3</v>
      </c>
      <c r="I56" s="42">
        <f t="shared" si="21"/>
        <v>430519.6</v>
      </c>
      <c r="J56" s="42">
        <f t="shared" si="21"/>
        <v>128544.9</v>
      </c>
      <c r="K56" s="42">
        <f t="shared" si="15"/>
        <v>-484303.1000000002</v>
      </c>
      <c r="L56" s="13">
        <f t="shared" si="16"/>
        <v>56.567038745666245</v>
      </c>
    </row>
    <row r="58" spans="1:3" ht="30.75" customHeight="1">
      <c r="A58" s="21" t="s">
        <v>22</v>
      </c>
      <c r="C58" s="21" t="s">
        <v>26</v>
      </c>
    </row>
    <row r="59" ht="57.75" customHeight="1">
      <c r="A59" s="1" t="s">
        <v>32</v>
      </c>
    </row>
    <row r="60" ht="15">
      <c r="B60" s="21"/>
    </row>
  </sheetData>
  <mergeCells count="16">
    <mergeCell ref="A4:L4"/>
    <mergeCell ref="L5:L6"/>
    <mergeCell ref="G5:J5"/>
    <mergeCell ref="H6:J6"/>
    <mergeCell ref="G6:G7"/>
    <mergeCell ref="K5:K6"/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pressa3</cp:lastModifiedBy>
  <cp:lastPrinted>2011-08-02T10:47:36Z</cp:lastPrinted>
  <dcterms:created xsi:type="dcterms:W3CDTF">2007-01-23T06:19:47Z</dcterms:created>
  <dcterms:modified xsi:type="dcterms:W3CDTF">2011-08-03T11:10:10Z</dcterms:modified>
  <cp:category/>
  <cp:version/>
  <cp:contentType/>
  <cp:contentStatus/>
</cp:coreProperties>
</file>