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11.2011(руб)  " sheetId="1" r:id="rId1"/>
    <sheet name="01.11.2011(т.руб)" sheetId="2" r:id="rId2"/>
  </sheets>
  <definedNames>
    <definedName name="_xlnm.Print_Titles" localSheetId="0">'01.11.2011(руб)  '!$5:$8</definedName>
    <definedName name="_xlnm.Print_Titles" localSheetId="1">'01.11.2011(т.руб)'!$5:$8</definedName>
    <definedName name="_xlnm.Print_Area" localSheetId="0">'01.11.2011(руб)  '!$A$1:$L$70</definedName>
    <definedName name="_xlnm.Print_Area" localSheetId="1">'01.11.2011(т.руб)'!$A$1:$L$70</definedName>
  </definedNames>
  <calcPr fullCalcOnLoad="1"/>
</workbook>
</file>

<file path=xl/sharedStrings.xml><?xml version="1.0" encoding="utf-8"?>
<sst xmlns="http://schemas.openxmlformats.org/spreadsheetml/2006/main" count="229" uniqueCount="102">
  <si>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</si>
  <si>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</si>
  <si>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</si>
  <si>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</si>
  <si>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</si>
  <si>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</si>
  <si>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</si>
  <si>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</si>
  <si>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</si>
  <si>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</si>
  <si>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</si>
  <si>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</si>
  <si>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</si>
  <si>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</si>
  <si>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</si>
  <si>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</si>
  <si>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</si>
  <si>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</si>
  <si>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</si>
  <si>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</si>
  <si>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</si>
  <si>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</si>
  <si>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</si>
  <si>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</si>
  <si>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</si>
  <si>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</si>
  <si>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</si>
  <si>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</si>
  <si>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</si>
  <si>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</si>
  <si>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</si>
  <si>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</si>
  <si>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</si>
  <si>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</si>
  <si>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</si>
  <si>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</si>
  <si>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</si>
  <si>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</si>
  <si>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</si>
  <si>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</si>
  <si>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</si>
  <si>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</si>
  <si>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</si>
  <si>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</si>
  <si>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</si>
  <si>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</si>
  <si>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</si>
  <si>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</si>
  <si>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</si>
  <si>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</si>
  <si>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</si>
  <si>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</si>
  <si>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</si>
  <si>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</si>
  <si>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</si>
  <si>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</si>
  <si>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</si>
  <si>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</si>
  <si>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</si>
  <si>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</si>
  <si>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</si>
  <si>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</si>
  <si>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</si>
  <si>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</si>
  <si>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</si>
  <si>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</si>
  <si>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</si>
  <si>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</si>
  <si>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t>в том числе:</t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</si>
  <si>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07 01 5225224 003 226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</si>
  <si>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07 01 5225225 003 226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</si>
  <si>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07 01 5225226 003 226</t>
    </r>
  </si>
  <si>
    <r>
      <t xml:space="preserve">проектно-изыскательские работы                                                </t>
    </r>
    <r>
      <rPr>
        <b/>
        <i/>
        <sz val="12"/>
        <rFont val="Arial Cyr"/>
        <family val="0"/>
      </rPr>
      <t xml:space="preserve"> 07 01 5225224 003 226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</si>
  <si>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   07 01 5225226 003 226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</si>
  <si>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</si>
  <si>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Строительство дошкольного образовательного учреждения, г.Чебоксары микрорайон "Волжский-3" на 215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</si>
  <si>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микрорайон "Волжский-3" на 215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</si>
  <si>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05 01 0980202 500 226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</si>
  <si>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</t>
    </r>
    <r>
      <rPr>
        <b/>
        <i/>
        <sz val="12"/>
        <rFont val="Arial Cyr"/>
        <family val="0"/>
      </rPr>
      <t xml:space="preserve">  07 01 1020102 003 310 </t>
    </r>
    <r>
      <rPr>
        <sz val="12"/>
        <rFont val="Arial Cyr"/>
        <family val="0"/>
      </rPr>
      <t xml:space="preserve"> </t>
    </r>
  </si>
  <si>
    <r>
      <t xml:space="preserve">Разработка рабочего проекта "Реконструкция Московского Моста через реку Чебоксарка в г.Чебоксары"                           </t>
    </r>
    <r>
      <rPr>
        <b/>
        <i/>
        <sz val="12"/>
        <rFont val="Arial Cyp"/>
        <family val="0"/>
      </rPr>
      <t xml:space="preserve"> 04 09 3150201 003 226</t>
    </r>
  </si>
  <si>
    <r>
      <t xml:space="preserve">Разработка проектно - сметной документации на строительство дошкольного образовательного учреждения поз.8 в микрорайоне "Волжский 2" СЗР г. Чебоксары (детский сад на 150 мест)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</si>
  <si>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на строительство дошкольного образовательного учреждения поз.9 в микрорайоне № 8 Юго - Западного района  г. Чебоксары (детский сад на 240 мест)                   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</si>
  <si>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                 </t>
    </r>
    <r>
      <rPr>
        <b/>
        <i/>
        <sz val="12"/>
        <rFont val="Arial Cyr"/>
        <family val="0"/>
      </rPr>
      <t>07 01 1020102 003 226</t>
    </r>
  </si>
  <si>
    <r>
      <t xml:space="preserve">Проектирование реконструкции объекта "Частное образовательное учреждение "Центр интеллект" под детское дошкольное образовательное учреждение по ул. Хузангая, дом 11а в г.Чебоксары  (детский сад на 150 мест)           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</si>
  <si>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 для реконструкции Административного здания МОУДОД "ДЮСШ по игровым видам спорта "Спартак"  </t>
    </r>
    <r>
      <rPr>
        <b/>
        <i/>
        <sz val="12"/>
        <rFont val="Arial Cyr"/>
        <family val="0"/>
      </rPr>
      <t>07 02 1020102 003 226</t>
    </r>
  </si>
  <si>
    <r>
      <t xml:space="preserve">Проектирование строительства физкультурно - оздоровительного комплекса по пр.И.Яковлева в районе жилого дома № 16 на территории стадиона   </t>
    </r>
    <r>
      <rPr>
        <b/>
        <i/>
        <sz val="12"/>
        <rFont val="Arial Cyr"/>
        <family val="0"/>
      </rPr>
      <t xml:space="preserve"> 11 02 1020102 003 226</t>
    </r>
  </si>
  <si>
    <r>
      <t xml:space="preserve">Проектирование строительства физкультурно - оздоровительного комплекса в мкр. "Университетский - 2"  </t>
    </r>
    <r>
      <rPr>
        <b/>
        <i/>
        <sz val="12"/>
        <rFont val="Arial Cyr"/>
        <family val="0"/>
      </rPr>
      <t>11 02 1020102 003 226</t>
    </r>
  </si>
  <si>
    <r>
      <t xml:space="preserve">Проектирование строительства физкультурно - оздоровительного комплекса по Эгерскому бульвару в районе жилого дома № 42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</si>
  <si>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 - сметной документации на строительство дошкольного образовательного учреждения поз.8 в микрорайоне "Волжский 2" СЗР г. Чебоксары (детский сад на 150 мест)                                       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</si>
  <si>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 для реконструкции Административного здания МОУДОД "ДЮСШ по игровым видам спорта "Спартак"    </t>
    </r>
    <r>
      <rPr>
        <b/>
        <i/>
        <sz val="12"/>
        <rFont val="Arial Cyr"/>
        <family val="0"/>
      </rPr>
      <t>07 02 1020102 003 226</t>
    </r>
  </si>
  <si>
    <r>
      <t xml:space="preserve">Проектирование строительства физкультурно - оздоровительного комплекса по пр.И.Яковлева в районе жилого дома № 16 на территории стадиона                      </t>
    </r>
    <r>
      <rPr>
        <b/>
        <i/>
        <sz val="12"/>
        <rFont val="Arial Cyr"/>
        <family val="0"/>
      </rPr>
      <t>11 02 1020102 003 226</t>
    </r>
  </si>
  <si>
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</t>
  </si>
  <si>
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       </t>
  </si>
  <si>
    <t>об исполнении инвестиционной программы г.Чебоксары на 01.11.2011 года</t>
  </si>
  <si>
    <t>Кассовые расходы за январь-октябрь 2011 года</t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</si>
  <si>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           </t>
    </r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</si>
  <si>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05 02 1020102 003 330</t>
    </r>
  </si>
  <si>
    <t>УАиГ</t>
  </si>
  <si>
    <t xml:space="preserve">  МБУ "УЖКХиБ"</t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</si>
  <si>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04 09 3150206 365 225                                                   04 09 3150206 365 226  </t>
    </r>
    <r>
      <rPr>
        <sz val="12"/>
        <rFont val="Arial Cyp"/>
        <family val="0"/>
      </rPr>
      <t xml:space="preserve">                  </t>
    </r>
  </si>
  <si>
    <r>
  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         </t>
    </r>
    <r>
      <rPr>
        <b/>
        <i/>
        <sz val="12"/>
        <rFont val="Arial Cyr"/>
        <family val="0"/>
      </rPr>
      <t xml:space="preserve">07 01 1020102 003 310  </t>
    </r>
    <r>
      <rPr>
        <sz val="12"/>
        <rFont val="Arial Cyr"/>
        <family val="0"/>
      </rPr>
      <t xml:space="preserve">                            </t>
    </r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</si>
  <si>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04 09 3150206 365 225                                                                       04 09 3150206 365 226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</si>
</sst>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3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4" fontId="2" fillId="2" borderId="4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showZeros="0" tabSelected="1" view="pageBreakPreview" zoomScale="75" zoomScaleSheetLayoutView="75" workbookViewId="0" topLeftCell="A1">
      <pane xSplit="1" ySplit="8" topLeftCell="B66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80" sqref="E80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>
      <c r="A2" s="59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.75" customHeight="1">
      <c r="A3" s="63"/>
      <c r="B3" s="63"/>
      <c r="C3" s="63"/>
      <c r="D3" s="63"/>
      <c r="E3" s="63"/>
      <c r="F3" s="63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6" t="s">
        <v>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4" t="s">
        <v>17</v>
      </c>
      <c r="B5" s="60" t="s">
        <v>27</v>
      </c>
      <c r="C5" s="65" t="s">
        <v>33</v>
      </c>
      <c r="D5" s="65"/>
      <c r="E5" s="65"/>
      <c r="F5" s="65"/>
      <c r="G5" s="73" t="s">
        <v>94</v>
      </c>
      <c r="H5" s="74"/>
      <c r="I5" s="74"/>
      <c r="J5" s="75"/>
      <c r="K5" s="60" t="s">
        <v>22</v>
      </c>
      <c r="L5" s="67" t="s">
        <v>24</v>
      </c>
    </row>
    <row r="6" spans="1:12" ht="29.25" customHeight="1">
      <c r="A6" s="64"/>
      <c r="B6" s="61"/>
      <c r="C6" s="65" t="s">
        <v>1</v>
      </c>
      <c r="D6" s="65" t="s">
        <v>2</v>
      </c>
      <c r="E6" s="65"/>
      <c r="F6" s="65"/>
      <c r="G6" s="76" t="s">
        <v>1</v>
      </c>
      <c r="H6" s="73" t="s">
        <v>2</v>
      </c>
      <c r="I6" s="74"/>
      <c r="J6" s="75"/>
      <c r="K6" s="62"/>
      <c r="L6" s="68"/>
    </row>
    <row r="7" spans="1:12" ht="30.75" customHeight="1">
      <c r="A7" s="64"/>
      <c r="B7" s="62"/>
      <c r="C7" s="65"/>
      <c r="D7" s="26" t="s">
        <v>3</v>
      </c>
      <c r="E7" s="26" t="s">
        <v>4</v>
      </c>
      <c r="F7" s="26" t="s">
        <v>5</v>
      </c>
      <c r="G7" s="77"/>
      <c r="H7" s="26" t="s">
        <v>3</v>
      </c>
      <c r="I7" s="26" t="s">
        <v>4</v>
      </c>
      <c r="J7" s="26" t="s">
        <v>5</v>
      </c>
      <c r="K7" s="26" t="s">
        <v>23</v>
      </c>
      <c r="L7" s="26" t="s">
        <v>23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f aca="true" t="shared" si="0" ref="C9:J10">C10</f>
        <v>18000000</v>
      </c>
      <c r="D9" s="34">
        <f t="shared" si="0"/>
        <v>0</v>
      </c>
      <c r="E9" s="34">
        <f t="shared" si="0"/>
        <v>0</v>
      </c>
      <c r="F9" s="34">
        <f t="shared" si="0"/>
        <v>18000000</v>
      </c>
      <c r="G9" s="47">
        <f t="shared" si="0"/>
        <v>18000000</v>
      </c>
      <c r="H9" s="47">
        <f t="shared" si="0"/>
        <v>0</v>
      </c>
      <c r="I9" s="47">
        <f t="shared" si="0"/>
        <v>0</v>
      </c>
      <c r="J9" s="47">
        <f t="shared" si="0"/>
        <v>18000000</v>
      </c>
      <c r="K9" s="47">
        <f aca="true" t="shared" si="1" ref="K9:K23">G9-C9</f>
        <v>0</v>
      </c>
      <c r="L9" s="45">
        <f aca="true" t="shared" si="2" ref="L9:L23">G9/C9*100</f>
        <v>100</v>
      </c>
    </row>
    <row r="10" spans="1:12" ht="98.25" customHeight="1">
      <c r="A10" s="16" t="s">
        <v>15</v>
      </c>
      <c r="B10" s="16"/>
      <c r="C10" s="33">
        <f t="shared" si="0"/>
        <v>18000000</v>
      </c>
      <c r="D10" s="33">
        <f t="shared" si="0"/>
        <v>0</v>
      </c>
      <c r="E10" s="33">
        <f t="shared" si="0"/>
        <v>0</v>
      </c>
      <c r="F10" s="33">
        <f t="shared" si="0"/>
        <v>18000000</v>
      </c>
      <c r="G10" s="33">
        <f t="shared" si="0"/>
        <v>18000000</v>
      </c>
      <c r="H10" s="33">
        <f t="shared" si="0"/>
        <v>0</v>
      </c>
      <c r="I10" s="33">
        <f t="shared" si="0"/>
        <v>0</v>
      </c>
      <c r="J10" s="33">
        <f t="shared" si="0"/>
        <v>18000000</v>
      </c>
      <c r="K10" s="29">
        <f t="shared" si="1"/>
        <v>0</v>
      </c>
      <c r="L10" s="46">
        <f t="shared" si="2"/>
        <v>100</v>
      </c>
    </row>
    <row r="11" spans="1:12" ht="60.75" customHeight="1">
      <c r="A11" s="17" t="s">
        <v>18</v>
      </c>
      <c r="B11" s="25" t="s">
        <v>28</v>
      </c>
      <c r="C11" s="32">
        <f>D11+E11+F11</f>
        <v>18000000</v>
      </c>
      <c r="D11" s="32"/>
      <c r="E11" s="32"/>
      <c r="F11" s="32">
        <v>18000000</v>
      </c>
      <c r="G11" s="32">
        <f>H11+I11+J11</f>
        <v>18000000</v>
      </c>
      <c r="H11" s="32"/>
      <c r="I11" s="32"/>
      <c r="J11" s="32">
        <v>18000000</v>
      </c>
      <c r="K11" s="27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28">
        <f aca="true" t="shared" si="3" ref="C12:J12">C13</f>
        <v>527795000</v>
      </c>
      <c r="D12" s="28">
        <f t="shared" si="3"/>
        <v>114934000</v>
      </c>
      <c r="E12" s="28">
        <f t="shared" si="3"/>
        <v>400000000</v>
      </c>
      <c r="F12" s="28">
        <f t="shared" si="3"/>
        <v>12861000</v>
      </c>
      <c r="G12" s="28">
        <f t="shared" si="3"/>
        <v>504628847.8</v>
      </c>
      <c r="H12" s="28">
        <f t="shared" si="3"/>
        <v>105899000</v>
      </c>
      <c r="I12" s="28">
        <f t="shared" si="3"/>
        <v>395036328.8</v>
      </c>
      <c r="J12" s="28">
        <f t="shared" si="3"/>
        <v>3693519</v>
      </c>
      <c r="K12" s="47">
        <f t="shared" si="1"/>
        <v>-23166152.199999988</v>
      </c>
      <c r="L12" s="45">
        <f t="shared" si="2"/>
        <v>95.61076702128668</v>
      </c>
    </row>
    <row r="13" spans="1:12" ht="15.75" customHeight="1">
      <c r="A13" s="7" t="s">
        <v>57</v>
      </c>
      <c r="B13" s="7"/>
      <c r="C13" s="33">
        <f>C14+C15+C16+C17+C18+C19+C20+C21+C22+C23+C24</f>
        <v>527795000</v>
      </c>
      <c r="D13" s="33">
        <f aca="true" t="shared" si="4" ref="D13:J13">D14+D15+D16+D17+D18+D19+D20+D21+D22+D23+D24</f>
        <v>114934000</v>
      </c>
      <c r="E13" s="33">
        <f t="shared" si="4"/>
        <v>400000000</v>
      </c>
      <c r="F13" s="33">
        <f t="shared" si="4"/>
        <v>12861000</v>
      </c>
      <c r="G13" s="33">
        <f t="shared" si="4"/>
        <v>504628847.8</v>
      </c>
      <c r="H13" s="33">
        <f t="shared" si="4"/>
        <v>105899000</v>
      </c>
      <c r="I13" s="33">
        <f t="shared" si="4"/>
        <v>395036328.8</v>
      </c>
      <c r="J13" s="33">
        <f t="shared" si="4"/>
        <v>3693519</v>
      </c>
      <c r="K13" s="29">
        <f t="shared" si="1"/>
        <v>-23166152.199999988</v>
      </c>
      <c r="L13" s="46">
        <f t="shared" si="2"/>
        <v>95.61076702128668</v>
      </c>
    </row>
    <row r="14" spans="1:12" ht="75.75" customHeight="1">
      <c r="A14" s="19" t="s">
        <v>34</v>
      </c>
      <c r="B14" s="25" t="s">
        <v>28</v>
      </c>
      <c r="C14" s="32">
        <f aca="true" t="shared" si="5" ref="C14:C24">D14+E14+F14</f>
        <v>1000000</v>
      </c>
      <c r="D14" s="30"/>
      <c r="E14" s="30"/>
      <c r="F14" s="30">
        <v>1000000</v>
      </c>
      <c r="G14" s="30">
        <f aca="true" t="shared" si="6" ref="G14:G24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42" customHeight="1">
      <c r="A15" s="78" t="s">
        <v>62</v>
      </c>
      <c r="B15" s="25" t="s">
        <v>97</v>
      </c>
      <c r="C15" s="32">
        <f t="shared" si="5"/>
        <v>106934000</v>
      </c>
      <c r="D15" s="30">
        <v>106934000</v>
      </c>
      <c r="E15" s="30"/>
      <c r="F15" s="30"/>
      <c r="G15" s="30">
        <f>H15+I15+J15</f>
        <v>105899000</v>
      </c>
      <c r="H15" s="30">
        <v>105899000</v>
      </c>
      <c r="I15" s="30"/>
      <c r="J15" s="30"/>
      <c r="K15" s="27"/>
      <c r="L15" s="4"/>
    </row>
    <row r="16" spans="1:12" ht="48" customHeight="1">
      <c r="A16" s="79"/>
      <c r="B16" s="43" t="s">
        <v>98</v>
      </c>
      <c r="C16" s="30">
        <f t="shared" si="5"/>
        <v>8000000</v>
      </c>
      <c r="D16" s="30">
        <v>8000000</v>
      </c>
      <c r="E16" s="30"/>
      <c r="F16" s="30"/>
      <c r="G16" s="30">
        <f>H16+I16+J16</f>
        <v>0</v>
      </c>
      <c r="H16" s="30"/>
      <c r="I16" s="30"/>
      <c r="J16" s="30"/>
      <c r="K16" s="27">
        <f t="shared" si="1"/>
        <v>-8000000</v>
      </c>
      <c r="L16" s="4">
        <f t="shared" si="2"/>
        <v>0</v>
      </c>
    </row>
    <row r="17" spans="1:12" ht="48" customHeight="1">
      <c r="A17" s="78" t="s">
        <v>99</v>
      </c>
      <c r="B17" s="25" t="s">
        <v>28</v>
      </c>
      <c r="C17" s="30">
        <f t="shared" si="5"/>
        <v>4272409</v>
      </c>
      <c r="D17" s="30"/>
      <c r="E17" s="30"/>
      <c r="F17" s="30">
        <v>4272409</v>
      </c>
      <c r="G17" s="30">
        <f>H17+I17+J17</f>
        <v>3693519</v>
      </c>
      <c r="H17" s="30"/>
      <c r="I17" s="30"/>
      <c r="J17" s="30">
        <v>3693519</v>
      </c>
      <c r="K17" s="27"/>
      <c r="L17" s="4"/>
    </row>
    <row r="18" spans="1:12" ht="70.5" customHeight="1">
      <c r="A18" s="79"/>
      <c r="B18" s="25" t="s">
        <v>28</v>
      </c>
      <c r="C18" s="30">
        <f t="shared" si="5"/>
        <v>2588591</v>
      </c>
      <c r="D18" s="30"/>
      <c r="E18" s="30"/>
      <c r="F18" s="30">
        <v>2588591</v>
      </c>
      <c r="G18" s="30">
        <f t="shared" si="6"/>
        <v>0</v>
      </c>
      <c r="H18" s="30"/>
      <c r="I18" s="30"/>
      <c r="J18" s="30"/>
      <c r="K18" s="27">
        <f t="shared" si="1"/>
        <v>-2588591</v>
      </c>
      <c r="L18" s="4">
        <f t="shared" si="2"/>
        <v>0</v>
      </c>
    </row>
    <row r="19" spans="1:12" ht="61.5" customHeight="1">
      <c r="A19" s="19" t="s">
        <v>48</v>
      </c>
      <c r="B19" s="25" t="s">
        <v>28</v>
      </c>
      <c r="C19" s="30">
        <f t="shared" si="5"/>
        <v>16185895</v>
      </c>
      <c r="D19" s="30"/>
      <c r="E19" s="30">
        <v>16185895</v>
      </c>
      <c r="F19" s="30"/>
      <c r="G19" s="30">
        <f t="shared" si="6"/>
        <v>16185895</v>
      </c>
      <c r="H19" s="30"/>
      <c r="I19" s="30">
        <v>16185895</v>
      </c>
      <c r="J19" s="30"/>
      <c r="K19" s="27">
        <f t="shared" si="1"/>
        <v>0</v>
      </c>
      <c r="L19" s="4">
        <f t="shared" si="2"/>
        <v>100</v>
      </c>
    </row>
    <row r="20" spans="1:12" ht="60.75" customHeight="1">
      <c r="A20" s="19" t="s">
        <v>49</v>
      </c>
      <c r="B20" s="54" t="s">
        <v>29</v>
      </c>
      <c r="C20" s="30">
        <f t="shared" si="5"/>
        <v>60075</v>
      </c>
      <c r="D20" s="30"/>
      <c r="E20" s="30">
        <v>60075</v>
      </c>
      <c r="F20" s="30"/>
      <c r="G20" s="30">
        <f t="shared" si="6"/>
        <v>0</v>
      </c>
      <c r="H20" s="30"/>
      <c r="I20" s="30"/>
      <c r="J20" s="30"/>
      <c r="K20" s="27">
        <f t="shared" si="1"/>
        <v>-60075</v>
      </c>
      <c r="L20" s="4">
        <f t="shared" si="2"/>
        <v>0</v>
      </c>
    </row>
    <row r="21" spans="1:12" ht="64.5" customHeight="1">
      <c r="A21" s="19" t="s">
        <v>32</v>
      </c>
      <c r="B21" s="25" t="s">
        <v>28</v>
      </c>
      <c r="C21" s="30">
        <f t="shared" si="5"/>
        <v>98705200</v>
      </c>
      <c r="D21" s="30"/>
      <c r="E21" s="30">
        <v>98705200</v>
      </c>
      <c r="F21" s="30"/>
      <c r="G21" s="30">
        <f t="shared" si="6"/>
        <v>98705200</v>
      </c>
      <c r="H21" s="30"/>
      <c r="I21" s="30">
        <v>98705200</v>
      </c>
      <c r="J21" s="30"/>
      <c r="K21" s="27">
        <f t="shared" si="1"/>
        <v>0</v>
      </c>
      <c r="L21" s="4">
        <f t="shared" si="2"/>
        <v>100</v>
      </c>
    </row>
    <row r="22" spans="1:12" ht="93" customHeight="1">
      <c r="A22" s="19" t="s">
        <v>66</v>
      </c>
      <c r="B22" s="25" t="s">
        <v>28</v>
      </c>
      <c r="C22" s="30">
        <f t="shared" si="5"/>
        <v>186976906</v>
      </c>
      <c r="D22" s="30"/>
      <c r="E22" s="30">
        <v>186976906</v>
      </c>
      <c r="F22" s="30"/>
      <c r="G22" s="30">
        <f t="shared" si="6"/>
        <v>186976906</v>
      </c>
      <c r="H22" s="30"/>
      <c r="I22" s="30">
        <v>186976906</v>
      </c>
      <c r="J22" s="30"/>
      <c r="K22" s="27">
        <f t="shared" si="1"/>
        <v>0</v>
      </c>
      <c r="L22" s="4">
        <f t="shared" si="2"/>
        <v>100</v>
      </c>
    </row>
    <row r="23" spans="1:12" ht="76.5" customHeight="1">
      <c r="A23" s="19" t="s">
        <v>52</v>
      </c>
      <c r="B23" s="25" t="s">
        <v>28</v>
      </c>
      <c r="C23" s="30">
        <f t="shared" si="5"/>
        <v>98071924</v>
      </c>
      <c r="D23" s="30"/>
      <c r="E23" s="30">
        <v>98071924</v>
      </c>
      <c r="F23" s="30"/>
      <c r="G23" s="30">
        <f t="shared" si="6"/>
        <v>93168327.8</v>
      </c>
      <c r="H23" s="30"/>
      <c r="I23" s="30">
        <v>93168327.8</v>
      </c>
      <c r="J23" s="30"/>
      <c r="K23" s="27">
        <f t="shared" si="1"/>
        <v>-4903596.200000003</v>
      </c>
      <c r="L23" s="4">
        <f t="shared" si="2"/>
        <v>95</v>
      </c>
    </row>
    <row r="24" spans="1:12" ht="63.75" customHeight="1">
      <c r="A24" s="19" t="s">
        <v>79</v>
      </c>
      <c r="B24" s="25" t="s">
        <v>28</v>
      </c>
      <c r="C24" s="30">
        <f t="shared" si="5"/>
        <v>5000000</v>
      </c>
      <c r="D24" s="30"/>
      <c r="E24" s="30"/>
      <c r="F24" s="30">
        <v>5000000</v>
      </c>
      <c r="G24" s="30">
        <f t="shared" si="6"/>
        <v>0</v>
      </c>
      <c r="H24" s="30"/>
      <c r="I24" s="30"/>
      <c r="J24" s="30"/>
      <c r="K24" s="27"/>
      <c r="L24" s="4"/>
    </row>
    <row r="25" spans="1:12" ht="30.75" customHeight="1">
      <c r="A25" s="6" t="s">
        <v>9</v>
      </c>
      <c r="B25" s="6"/>
      <c r="C25" s="28">
        <f aca="true" t="shared" si="7" ref="C25:J25">C26+C31+C34</f>
        <v>203178400</v>
      </c>
      <c r="D25" s="28">
        <f t="shared" si="7"/>
        <v>0</v>
      </c>
      <c r="E25" s="28">
        <f t="shared" si="7"/>
        <v>80315400</v>
      </c>
      <c r="F25" s="28">
        <f t="shared" si="7"/>
        <v>122863000</v>
      </c>
      <c r="G25" s="28">
        <f t="shared" si="7"/>
        <v>135689955</v>
      </c>
      <c r="H25" s="28">
        <f t="shared" si="7"/>
        <v>0</v>
      </c>
      <c r="I25" s="28">
        <f t="shared" si="7"/>
        <v>45918526</v>
      </c>
      <c r="J25" s="28">
        <f t="shared" si="7"/>
        <v>89771429</v>
      </c>
      <c r="K25" s="47">
        <f aca="true" t="shared" si="8" ref="K25:K67">G25-C25</f>
        <v>-67488445</v>
      </c>
      <c r="L25" s="45">
        <f aca="true" t="shared" si="9" ref="L25:L41">G25/C25*100</f>
        <v>66.78365170707123</v>
      </c>
    </row>
    <row r="26" spans="1:12" ht="15.75" customHeight="1">
      <c r="A26" s="7" t="s">
        <v>13</v>
      </c>
      <c r="B26" s="7"/>
      <c r="C26" s="31">
        <f aca="true" t="shared" si="10" ref="C26:J26">C27+C28+C29+C30</f>
        <v>51788400</v>
      </c>
      <c r="D26" s="31">
        <f t="shared" si="10"/>
        <v>0</v>
      </c>
      <c r="E26" s="31">
        <f t="shared" si="10"/>
        <v>18925400</v>
      </c>
      <c r="F26" s="31">
        <f t="shared" si="10"/>
        <v>32863000</v>
      </c>
      <c r="G26" s="31">
        <f t="shared" si="10"/>
        <v>28860669</v>
      </c>
      <c r="H26" s="31">
        <f t="shared" si="10"/>
        <v>0</v>
      </c>
      <c r="I26" s="31">
        <f t="shared" si="10"/>
        <v>15864871</v>
      </c>
      <c r="J26" s="31">
        <f t="shared" si="10"/>
        <v>12995798</v>
      </c>
      <c r="K26" s="29">
        <f t="shared" si="8"/>
        <v>-22927731</v>
      </c>
      <c r="L26" s="46">
        <f t="shared" si="9"/>
        <v>55.72805686215446</v>
      </c>
    </row>
    <row r="27" spans="1:12" ht="34.5" customHeight="1">
      <c r="A27" s="9" t="s">
        <v>50</v>
      </c>
      <c r="B27" s="25" t="s">
        <v>28</v>
      </c>
      <c r="C27" s="30">
        <f>D27+E27+F27</f>
        <v>16500000</v>
      </c>
      <c r="D27" s="30"/>
      <c r="E27" s="30"/>
      <c r="F27" s="30">
        <v>16500000</v>
      </c>
      <c r="G27" s="30">
        <f>H27+I27+J27</f>
        <v>11274186</v>
      </c>
      <c r="H27" s="30"/>
      <c r="I27" s="30"/>
      <c r="J27" s="30">
        <v>11274186</v>
      </c>
      <c r="K27" s="27">
        <f t="shared" si="8"/>
        <v>-5225814</v>
      </c>
      <c r="L27" s="4">
        <f t="shared" si="9"/>
        <v>68.3284</v>
      </c>
    </row>
    <row r="28" spans="1:12" ht="50.25" customHeight="1">
      <c r="A28" s="9" t="s">
        <v>77</v>
      </c>
      <c r="B28" s="25" t="s">
        <v>28</v>
      </c>
      <c r="C28" s="30">
        <f>D28+E28+F28</f>
        <v>3146866</v>
      </c>
      <c r="D28" s="30"/>
      <c r="E28" s="30"/>
      <c r="F28" s="30">
        <v>3146866</v>
      </c>
      <c r="G28" s="30">
        <f>H28+I28+J28</f>
        <v>1721612</v>
      </c>
      <c r="H28" s="30"/>
      <c r="I28" s="30"/>
      <c r="J28" s="30">
        <v>1721612</v>
      </c>
      <c r="K28" s="27">
        <f t="shared" si="8"/>
        <v>-1425254</v>
      </c>
      <c r="L28" s="4">
        <f t="shared" si="9"/>
        <v>54.70878010058261</v>
      </c>
    </row>
    <row r="29" spans="1:12" ht="48.75" customHeight="1">
      <c r="A29" s="9" t="s">
        <v>55</v>
      </c>
      <c r="B29" s="25" t="s">
        <v>28</v>
      </c>
      <c r="C29" s="30">
        <f>D29+E29+F29</f>
        <v>13216134</v>
      </c>
      <c r="D29" s="30"/>
      <c r="E29" s="30"/>
      <c r="F29" s="30">
        <v>13216134</v>
      </c>
      <c r="G29" s="30">
        <f>H29+I29+J29</f>
        <v>0</v>
      </c>
      <c r="H29" s="30"/>
      <c r="I29" s="30"/>
      <c r="J29" s="30"/>
      <c r="K29" s="27">
        <f t="shared" si="8"/>
        <v>-13216134</v>
      </c>
      <c r="L29" s="4">
        <f t="shared" si="9"/>
        <v>0</v>
      </c>
    </row>
    <row r="30" spans="1:12" ht="30.75" customHeight="1">
      <c r="A30" s="18" t="s">
        <v>51</v>
      </c>
      <c r="B30" s="25" t="s">
        <v>28</v>
      </c>
      <c r="C30" s="30">
        <f>D30+E30+F30</f>
        <v>18925400</v>
      </c>
      <c r="D30" s="30"/>
      <c r="E30" s="30">
        <v>18925400</v>
      </c>
      <c r="F30" s="30"/>
      <c r="G30" s="30">
        <f>H30+I30+J30</f>
        <v>15864871</v>
      </c>
      <c r="H30" s="30"/>
      <c r="I30" s="30">
        <v>15864871</v>
      </c>
      <c r="J30" s="30"/>
      <c r="K30" s="27">
        <f t="shared" si="8"/>
        <v>-3060529</v>
      </c>
      <c r="L30" s="4">
        <f t="shared" si="9"/>
        <v>83.82845805108478</v>
      </c>
    </row>
    <row r="31" spans="1:12" ht="17.25" customHeight="1">
      <c r="A31" s="7" t="s">
        <v>6</v>
      </c>
      <c r="B31" s="7"/>
      <c r="C31" s="31">
        <f aca="true" t="shared" si="11" ref="C31:J31">C32+C33</f>
        <v>91390000</v>
      </c>
      <c r="D31" s="31">
        <f t="shared" si="11"/>
        <v>0</v>
      </c>
      <c r="E31" s="31">
        <f t="shared" si="11"/>
        <v>61390000</v>
      </c>
      <c r="F31" s="31">
        <f t="shared" si="11"/>
        <v>30000000</v>
      </c>
      <c r="G31" s="31">
        <f t="shared" si="11"/>
        <v>46829286</v>
      </c>
      <c r="H31" s="31">
        <f t="shared" si="11"/>
        <v>0</v>
      </c>
      <c r="I31" s="31">
        <f t="shared" si="11"/>
        <v>30053655</v>
      </c>
      <c r="J31" s="31">
        <f t="shared" si="11"/>
        <v>16775631</v>
      </c>
      <c r="K31" s="27">
        <f t="shared" si="8"/>
        <v>-44560714</v>
      </c>
      <c r="L31" s="4">
        <f t="shared" si="9"/>
        <v>51.24114892220155</v>
      </c>
    </row>
    <row r="32" spans="1:12" ht="45.75" customHeight="1">
      <c r="A32" s="9" t="s">
        <v>96</v>
      </c>
      <c r="B32" s="25" t="s">
        <v>28</v>
      </c>
      <c r="C32" s="32">
        <f>D32+E32+F32</f>
        <v>5000000</v>
      </c>
      <c r="D32" s="32"/>
      <c r="E32" s="32"/>
      <c r="F32" s="32">
        <v>5000000</v>
      </c>
      <c r="G32" s="32">
        <f>H32+I32+J32</f>
        <v>3000000</v>
      </c>
      <c r="H32" s="32"/>
      <c r="I32" s="32"/>
      <c r="J32" s="32">
        <v>3000000</v>
      </c>
      <c r="K32" s="32">
        <f t="shared" si="8"/>
        <v>-2000000</v>
      </c>
      <c r="L32" s="12">
        <f t="shared" si="9"/>
        <v>60</v>
      </c>
    </row>
    <row r="33" spans="1:12" ht="63.75" customHeight="1">
      <c r="A33" s="9" t="s">
        <v>59</v>
      </c>
      <c r="B33" s="25" t="s">
        <v>28</v>
      </c>
      <c r="C33" s="32">
        <f>D33+E33+F33</f>
        <v>86390000</v>
      </c>
      <c r="D33" s="32"/>
      <c r="E33" s="32">
        <v>61390000</v>
      </c>
      <c r="F33" s="32">
        <v>25000000</v>
      </c>
      <c r="G33" s="32">
        <f>H33+I33+J33</f>
        <v>43829286</v>
      </c>
      <c r="H33" s="32"/>
      <c r="I33" s="32">
        <v>30053655</v>
      </c>
      <c r="J33" s="32">
        <v>13775631</v>
      </c>
      <c r="K33" s="32">
        <f t="shared" si="8"/>
        <v>-42560714</v>
      </c>
      <c r="L33" s="12">
        <f t="shared" si="9"/>
        <v>50.73421229308948</v>
      </c>
    </row>
    <row r="34" spans="1:12" ht="15.75" customHeight="1">
      <c r="A34" s="10" t="s">
        <v>16</v>
      </c>
      <c r="B34" s="22"/>
      <c r="C34" s="33">
        <f aca="true" t="shared" si="12" ref="C34:J34">C35+C36</f>
        <v>60000000</v>
      </c>
      <c r="D34" s="33">
        <f t="shared" si="12"/>
        <v>0</v>
      </c>
      <c r="E34" s="33">
        <f t="shared" si="12"/>
        <v>0</v>
      </c>
      <c r="F34" s="33">
        <f t="shared" si="12"/>
        <v>60000000</v>
      </c>
      <c r="G34" s="33">
        <f t="shared" si="12"/>
        <v>60000000</v>
      </c>
      <c r="H34" s="33">
        <f t="shared" si="12"/>
        <v>0</v>
      </c>
      <c r="I34" s="33">
        <f t="shared" si="12"/>
        <v>0</v>
      </c>
      <c r="J34" s="33">
        <f t="shared" si="12"/>
        <v>60000000</v>
      </c>
      <c r="K34" s="33">
        <f t="shared" si="8"/>
        <v>0</v>
      </c>
      <c r="L34" s="48">
        <f t="shared" si="9"/>
        <v>100</v>
      </c>
    </row>
    <row r="35" spans="1:12" ht="33.75" customHeight="1">
      <c r="A35" s="69" t="s">
        <v>67</v>
      </c>
      <c r="B35" s="71" t="s">
        <v>28</v>
      </c>
      <c r="C35" s="32">
        <f>D35+E35+F35</f>
        <v>59588220.12</v>
      </c>
      <c r="D35" s="32"/>
      <c r="E35" s="32"/>
      <c r="F35" s="32">
        <v>59588220.12</v>
      </c>
      <c r="G35" s="32">
        <f>H35+I35+J35</f>
        <v>59588220.12</v>
      </c>
      <c r="H35" s="32"/>
      <c r="I35" s="32"/>
      <c r="J35" s="32">
        <v>59588220.12</v>
      </c>
      <c r="K35" s="32">
        <f t="shared" si="8"/>
        <v>0</v>
      </c>
      <c r="L35" s="48">
        <f t="shared" si="9"/>
        <v>100</v>
      </c>
    </row>
    <row r="36" spans="1:12" ht="29.25" customHeight="1">
      <c r="A36" s="70"/>
      <c r="B36" s="72"/>
      <c r="C36" s="32">
        <f>D36+E36+F36</f>
        <v>411779.88</v>
      </c>
      <c r="D36" s="32"/>
      <c r="E36" s="32"/>
      <c r="F36" s="32">
        <v>411779.88</v>
      </c>
      <c r="G36" s="32">
        <f>H36+I36+J36</f>
        <v>411779.88</v>
      </c>
      <c r="H36" s="32"/>
      <c r="I36" s="32"/>
      <c r="J36" s="32">
        <v>411779.88</v>
      </c>
      <c r="K36" s="32">
        <f t="shared" si="8"/>
        <v>0</v>
      </c>
      <c r="L36" s="12">
        <f t="shared" si="9"/>
        <v>100</v>
      </c>
    </row>
    <row r="37" spans="1:12" ht="18" customHeight="1">
      <c r="A37" s="11" t="s">
        <v>10</v>
      </c>
      <c r="B37" s="24"/>
      <c r="C37" s="34">
        <f aca="true" t="shared" si="13" ref="C37:J37">C38+C55</f>
        <v>187388900</v>
      </c>
      <c r="D37" s="34">
        <f t="shared" si="13"/>
        <v>0</v>
      </c>
      <c r="E37" s="34">
        <f t="shared" si="13"/>
        <v>0</v>
      </c>
      <c r="F37" s="34">
        <f t="shared" si="13"/>
        <v>187388900</v>
      </c>
      <c r="G37" s="34">
        <f t="shared" si="13"/>
        <v>82684530.45</v>
      </c>
      <c r="H37" s="34">
        <f t="shared" si="13"/>
        <v>0</v>
      </c>
      <c r="I37" s="34">
        <f t="shared" si="13"/>
        <v>0</v>
      </c>
      <c r="J37" s="34">
        <f t="shared" si="13"/>
        <v>82684530.45</v>
      </c>
      <c r="K37" s="34">
        <f t="shared" si="8"/>
        <v>-104704369.55</v>
      </c>
      <c r="L37" s="13">
        <f t="shared" si="9"/>
        <v>44.124561513515474</v>
      </c>
    </row>
    <row r="38" spans="1:12" ht="18" customHeight="1">
      <c r="A38" s="7" t="s">
        <v>7</v>
      </c>
      <c r="B38" s="23"/>
      <c r="C38" s="33">
        <f aca="true" t="shared" si="14" ref="C38:J38">C39+C40+C41+C44+C47+C50+C51+C52+C53+C54</f>
        <v>186888900</v>
      </c>
      <c r="D38" s="33">
        <f t="shared" si="14"/>
        <v>0</v>
      </c>
      <c r="E38" s="33">
        <f t="shared" si="14"/>
        <v>0</v>
      </c>
      <c r="F38" s="33">
        <f t="shared" si="14"/>
        <v>186888900</v>
      </c>
      <c r="G38" s="33">
        <f t="shared" si="14"/>
        <v>82684530.45</v>
      </c>
      <c r="H38" s="33">
        <f t="shared" si="14"/>
        <v>0</v>
      </c>
      <c r="I38" s="33">
        <f t="shared" si="14"/>
        <v>0</v>
      </c>
      <c r="J38" s="33">
        <f t="shared" si="14"/>
        <v>82684530.45</v>
      </c>
      <c r="K38" s="33">
        <f t="shared" si="8"/>
        <v>-104204369.55</v>
      </c>
      <c r="L38" s="48">
        <f t="shared" si="9"/>
        <v>44.242611760249005</v>
      </c>
    </row>
    <row r="39" spans="1:12" ht="82.5" customHeight="1">
      <c r="A39" s="8" t="s">
        <v>37</v>
      </c>
      <c r="B39" s="25" t="s">
        <v>28</v>
      </c>
      <c r="C39" s="32">
        <f>D39+E39+F39</f>
        <v>22800000</v>
      </c>
      <c r="D39" s="32"/>
      <c r="E39" s="32"/>
      <c r="F39" s="32">
        <v>22800000</v>
      </c>
      <c r="G39" s="32">
        <f aca="true" t="shared" si="15" ref="G39:G54">H39+I39+J39</f>
        <v>22800000</v>
      </c>
      <c r="H39" s="32"/>
      <c r="I39" s="32"/>
      <c r="J39" s="32">
        <v>22800000</v>
      </c>
      <c r="K39" s="32">
        <f t="shared" si="8"/>
        <v>0</v>
      </c>
      <c r="L39" s="12">
        <f t="shared" si="9"/>
        <v>100</v>
      </c>
    </row>
    <row r="40" spans="1:12" ht="112.5" customHeight="1">
      <c r="A40" s="8" t="s">
        <v>78</v>
      </c>
      <c r="B40" s="25" t="s">
        <v>28</v>
      </c>
      <c r="C40" s="32">
        <f>D40+E40+F40</f>
        <v>2000000</v>
      </c>
      <c r="D40" s="32"/>
      <c r="E40" s="32"/>
      <c r="F40" s="32">
        <v>2000000</v>
      </c>
      <c r="G40" s="32">
        <f t="shared" si="15"/>
        <v>0</v>
      </c>
      <c r="H40" s="32"/>
      <c r="I40" s="32"/>
      <c r="J40" s="32"/>
      <c r="K40" s="32">
        <f t="shared" si="8"/>
        <v>-2000000</v>
      </c>
      <c r="L40" s="12">
        <f t="shared" si="9"/>
        <v>0</v>
      </c>
    </row>
    <row r="41" spans="1:12" ht="63" customHeight="1">
      <c r="A41" s="8" t="s">
        <v>75</v>
      </c>
      <c r="B41" s="25" t="s">
        <v>28</v>
      </c>
      <c r="C41" s="32">
        <f>D41+E41+F41</f>
        <v>64253221</v>
      </c>
      <c r="D41" s="32"/>
      <c r="E41" s="32"/>
      <c r="F41" s="32">
        <v>64253221</v>
      </c>
      <c r="G41" s="32">
        <f t="shared" si="15"/>
        <v>42395737.45</v>
      </c>
      <c r="H41" s="32"/>
      <c r="I41" s="32"/>
      <c r="J41" s="32">
        <v>42395737.45</v>
      </c>
      <c r="K41" s="32">
        <f t="shared" si="8"/>
        <v>-21857483.549999997</v>
      </c>
      <c r="L41" s="12">
        <f t="shared" si="9"/>
        <v>65.98227573680704</v>
      </c>
    </row>
    <row r="42" spans="1:12" ht="21" customHeight="1">
      <c r="A42" s="8" t="s">
        <v>68</v>
      </c>
      <c r="B42" s="25"/>
      <c r="C42" s="32"/>
      <c r="D42" s="32"/>
      <c r="E42" s="32"/>
      <c r="F42" s="32"/>
      <c r="G42" s="32">
        <f t="shared" si="15"/>
        <v>0</v>
      </c>
      <c r="H42" s="32"/>
      <c r="I42" s="32"/>
      <c r="J42" s="32"/>
      <c r="K42" s="32">
        <f t="shared" si="8"/>
        <v>0</v>
      </c>
      <c r="L42" s="12"/>
    </row>
    <row r="43" spans="1:12" ht="30" customHeight="1">
      <c r="A43" s="8" t="s">
        <v>69</v>
      </c>
      <c r="B43" s="25"/>
      <c r="C43" s="32">
        <f>D43+E43+F43</f>
        <v>3283834</v>
      </c>
      <c r="D43" s="32"/>
      <c r="E43" s="32"/>
      <c r="F43" s="32">
        <v>3283834</v>
      </c>
      <c r="G43" s="32">
        <f t="shared" si="15"/>
        <v>2222264.45</v>
      </c>
      <c r="H43" s="32"/>
      <c r="I43" s="32"/>
      <c r="J43" s="32">
        <v>2222264.45</v>
      </c>
      <c r="K43" s="32">
        <f t="shared" si="8"/>
        <v>-1061569.5499999998</v>
      </c>
      <c r="L43" s="12">
        <f>G43/C43*100</f>
        <v>67.67286196561703</v>
      </c>
    </row>
    <row r="44" spans="1:12" ht="81.75" customHeight="1">
      <c r="A44" s="8" t="s">
        <v>54</v>
      </c>
      <c r="B44" s="25" t="s">
        <v>28</v>
      </c>
      <c r="C44" s="32">
        <f>D44+E44+F44</f>
        <v>13200000</v>
      </c>
      <c r="D44" s="32"/>
      <c r="E44" s="32"/>
      <c r="F44" s="32">
        <v>13200000</v>
      </c>
      <c r="G44" s="32">
        <f t="shared" si="15"/>
        <v>3480200</v>
      </c>
      <c r="H44" s="32"/>
      <c r="I44" s="32"/>
      <c r="J44" s="32">
        <v>3480200</v>
      </c>
      <c r="K44" s="32">
        <f t="shared" si="8"/>
        <v>-9719800</v>
      </c>
      <c r="L44" s="12">
        <f>G44/C44*100</f>
        <v>26.365151515151513</v>
      </c>
    </row>
    <row r="45" spans="1:12" ht="24" customHeight="1">
      <c r="A45" s="8" t="s">
        <v>68</v>
      </c>
      <c r="B45" s="25"/>
      <c r="C45" s="32"/>
      <c r="D45" s="32"/>
      <c r="E45" s="32"/>
      <c r="F45" s="32"/>
      <c r="G45" s="32">
        <f t="shared" si="15"/>
        <v>0</v>
      </c>
      <c r="H45" s="32"/>
      <c r="I45" s="32"/>
      <c r="J45" s="32"/>
      <c r="K45" s="32">
        <f t="shared" si="8"/>
        <v>0</v>
      </c>
      <c r="L45" s="12"/>
    </row>
    <row r="46" spans="1:12" ht="33" customHeight="1">
      <c r="A46" s="8" t="s">
        <v>70</v>
      </c>
      <c r="B46" s="25"/>
      <c r="C46" s="32">
        <f>D46+E46+F46</f>
        <v>4400000</v>
      </c>
      <c r="D46" s="32"/>
      <c r="E46" s="32"/>
      <c r="F46" s="32">
        <v>4400000</v>
      </c>
      <c r="G46" s="32">
        <f t="shared" si="15"/>
        <v>3480200</v>
      </c>
      <c r="H46" s="32"/>
      <c r="I46" s="32"/>
      <c r="J46" s="32">
        <v>3480200</v>
      </c>
      <c r="K46" s="32">
        <f t="shared" si="8"/>
        <v>-919800</v>
      </c>
      <c r="L46" s="12">
        <f>G46/C46*100</f>
        <v>79.09545454545454</v>
      </c>
    </row>
    <row r="47" spans="1:12" ht="63" customHeight="1">
      <c r="A47" s="9" t="s">
        <v>45</v>
      </c>
      <c r="B47" s="25" t="s">
        <v>28</v>
      </c>
      <c r="C47" s="32">
        <f>D47+E47+F47</f>
        <v>78443279</v>
      </c>
      <c r="D47" s="32"/>
      <c r="E47" s="32"/>
      <c r="F47" s="32">
        <v>78443279</v>
      </c>
      <c r="G47" s="32">
        <f t="shared" si="15"/>
        <v>14008593</v>
      </c>
      <c r="H47" s="32"/>
      <c r="I47" s="32"/>
      <c r="J47" s="32">
        <v>14008593</v>
      </c>
      <c r="K47" s="32">
        <f t="shared" si="8"/>
        <v>-64434686</v>
      </c>
      <c r="L47" s="12">
        <f>G47/C47*100</f>
        <v>17.85824506392702</v>
      </c>
    </row>
    <row r="48" spans="1:12" ht="24" customHeight="1">
      <c r="A48" s="8" t="s">
        <v>68</v>
      </c>
      <c r="B48" s="25"/>
      <c r="C48" s="32"/>
      <c r="D48" s="32"/>
      <c r="E48" s="32"/>
      <c r="G48" s="32">
        <f t="shared" si="15"/>
        <v>0</v>
      </c>
      <c r="H48" s="32"/>
      <c r="I48" s="32"/>
      <c r="J48" s="32"/>
      <c r="K48" s="32">
        <f t="shared" si="8"/>
        <v>0</v>
      </c>
      <c r="L48" s="12"/>
    </row>
    <row r="49" spans="1:12" ht="35.25" customHeight="1">
      <c r="A49" s="8" t="s">
        <v>71</v>
      </c>
      <c r="B49" s="25"/>
      <c r="C49" s="32">
        <f aca="true" t="shared" si="16" ref="C49:C54">D49+E49+F49</f>
        <v>4389852</v>
      </c>
      <c r="D49" s="32"/>
      <c r="E49" s="32"/>
      <c r="F49" s="32">
        <v>4389852</v>
      </c>
      <c r="G49" s="32">
        <f t="shared" si="15"/>
        <v>3079377</v>
      </c>
      <c r="H49" s="32"/>
      <c r="I49" s="32"/>
      <c r="J49" s="32">
        <v>3079377</v>
      </c>
      <c r="K49" s="32">
        <f t="shared" si="8"/>
        <v>-1310475</v>
      </c>
      <c r="L49" s="12">
        <f aca="true" t="shared" si="17" ref="L49:L67">G49/C49*100</f>
        <v>70.14762684482302</v>
      </c>
    </row>
    <row r="50" spans="1:12" ht="127.5" customHeight="1">
      <c r="A50" s="8" t="s">
        <v>100</v>
      </c>
      <c r="B50" s="25" t="s">
        <v>28</v>
      </c>
      <c r="C50" s="32">
        <f t="shared" si="16"/>
        <v>1000000</v>
      </c>
      <c r="D50" s="32"/>
      <c r="E50" s="32"/>
      <c r="F50" s="32">
        <v>1000000</v>
      </c>
      <c r="G50" s="32">
        <f t="shared" si="15"/>
        <v>0</v>
      </c>
      <c r="H50" s="32"/>
      <c r="I50" s="32"/>
      <c r="J50" s="32"/>
      <c r="K50" s="32">
        <f t="shared" si="8"/>
        <v>-1000000</v>
      </c>
      <c r="L50" s="12">
        <f t="shared" si="17"/>
        <v>0</v>
      </c>
    </row>
    <row r="51" spans="1:12" ht="91.5" customHeight="1">
      <c r="A51" s="8" t="s">
        <v>80</v>
      </c>
      <c r="B51" s="25" t="s">
        <v>28</v>
      </c>
      <c r="C51" s="32">
        <f t="shared" si="16"/>
        <v>1000000</v>
      </c>
      <c r="D51" s="32"/>
      <c r="E51" s="32"/>
      <c r="F51" s="32">
        <v>1000000</v>
      </c>
      <c r="G51" s="32">
        <f t="shared" si="15"/>
        <v>0</v>
      </c>
      <c r="H51" s="32"/>
      <c r="I51" s="32"/>
      <c r="J51" s="32"/>
      <c r="K51" s="32">
        <f t="shared" si="8"/>
        <v>-1000000</v>
      </c>
      <c r="L51" s="12">
        <f t="shared" si="17"/>
        <v>0</v>
      </c>
    </row>
    <row r="52" spans="1:12" ht="108" customHeight="1">
      <c r="A52" s="8" t="s">
        <v>81</v>
      </c>
      <c r="B52" s="25" t="s">
        <v>28</v>
      </c>
      <c r="C52" s="32">
        <f t="shared" si="16"/>
        <v>1000000</v>
      </c>
      <c r="D52" s="32"/>
      <c r="E52" s="32"/>
      <c r="F52" s="32">
        <v>1000000</v>
      </c>
      <c r="G52" s="32">
        <f t="shared" si="15"/>
        <v>0</v>
      </c>
      <c r="H52" s="32"/>
      <c r="I52" s="32"/>
      <c r="J52" s="32"/>
      <c r="K52" s="32">
        <f t="shared" si="8"/>
        <v>-1000000</v>
      </c>
      <c r="L52" s="12">
        <f t="shared" si="17"/>
        <v>0</v>
      </c>
    </row>
    <row r="53" spans="1:12" ht="124.5" customHeight="1">
      <c r="A53" s="8" t="s">
        <v>82</v>
      </c>
      <c r="B53" s="25" t="s">
        <v>28</v>
      </c>
      <c r="C53" s="32">
        <f t="shared" si="16"/>
        <v>1748600</v>
      </c>
      <c r="D53" s="32"/>
      <c r="E53" s="32"/>
      <c r="F53" s="32">
        <v>1748600</v>
      </c>
      <c r="G53" s="32">
        <f t="shared" si="15"/>
        <v>0</v>
      </c>
      <c r="H53" s="32"/>
      <c r="I53" s="32"/>
      <c r="J53" s="56"/>
      <c r="K53" s="32">
        <f t="shared" si="8"/>
        <v>-1748600</v>
      </c>
      <c r="L53" s="12">
        <f t="shared" si="17"/>
        <v>0</v>
      </c>
    </row>
    <row r="54" spans="1:12" ht="108.75" customHeight="1">
      <c r="A54" s="8" t="s">
        <v>83</v>
      </c>
      <c r="B54" s="25" t="s">
        <v>28</v>
      </c>
      <c r="C54" s="32">
        <f t="shared" si="16"/>
        <v>1443800</v>
      </c>
      <c r="D54" s="32"/>
      <c r="E54" s="32"/>
      <c r="F54" s="32">
        <v>1443800</v>
      </c>
      <c r="G54" s="32">
        <f t="shared" si="15"/>
        <v>0</v>
      </c>
      <c r="H54" s="32"/>
      <c r="I54" s="32"/>
      <c r="J54" s="58"/>
      <c r="K54" s="32">
        <f t="shared" si="8"/>
        <v>-1443800</v>
      </c>
      <c r="L54" s="12">
        <f t="shared" si="17"/>
        <v>0</v>
      </c>
    </row>
    <row r="55" spans="1:12" ht="17.25" customHeight="1">
      <c r="A55" s="10" t="s">
        <v>39</v>
      </c>
      <c r="B55" s="25"/>
      <c r="C55" s="33">
        <f>C56</f>
        <v>500000</v>
      </c>
      <c r="D55" s="33">
        <f>D56</f>
        <v>0</v>
      </c>
      <c r="E55" s="33">
        <f>E56</f>
        <v>0</v>
      </c>
      <c r="F55" s="33">
        <f>F56</f>
        <v>500000</v>
      </c>
      <c r="G55" s="32"/>
      <c r="H55" s="33">
        <f>H56</f>
        <v>0</v>
      </c>
      <c r="I55" s="33">
        <f>I56</f>
        <v>0</v>
      </c>
      <c r="J55" s="57"/>
      <c r="K55" s="33">
        <f t="shared" si="8"/>
        <v>-500000</v>
      </c>
      <c r="L55" s="48">
        <f t="shared" si="17"/>
        <v>0</v>
      </c>
    </row>
    <row r="56" spans="1:12" ht="76.5" customHeight="1">
      <c r="A56" s="9" t="s">
        <v>84</v>
      </c>
      <c r="B56" s="25" t="s">
        <v>28</v>
      </c>
      <c r="C56" s="32">
        <f>D56+E56+F56</f>
        <v>500000</v>
      </c>
      <c r="D56" s="32"/>
      <c r="E56" s="32"/>
      <c r="F56" s="32">
        <v>500000</v>
      </c>
      <c r="G56" s="32">
        <f>H56+I56+J56</f>
        <v>0</v>
      </c>
      <c r="H56" s="32"/>
      <c r="I56" s="32"/>
      <c r="J56" s="32"/>
      <c r="K56" s="32">
        <f t="shared" si="8"/>
        <v>-500000</v>
      </c>
      <c r="L56" s="12">
        <f t="shared" si="17"/>
        <v>0</v>
      </c>
    </row>
    <row r="57" spans="1:12" ht="24" customHeight="1">
      <c r="A57" s="49" t="s">
        <v>11</v>
      </c>
      <c r="B57" s="50"/>
      <c r="C57" s="34">
        <f aca="true" t="shared" si="18" ref="C57:F58">C58</f>
        <v>81819900</v>
      </c>
      <c r="D57" s="34">
        <f t="shared" si="18"/>
        <v>5290900</v>
      </c>
      <c r="E57" s="34">
        <f t="shared" si="18"/>
        <v>76529000</v>
      </c>
      <c r="F57" s="34">
        <f t="shared" si="18"/>
        <v>0</v>
      </c>
      <c r="G57" s="55">
        <f>H57+I57+J57</f>
        <v>13829270</v>
      </c>
      <c r="H57" s="34">
        <f aca="true" t="shared" si="19" ref="H57:J58">H58</f>
        <v>0</v>
      </c>
      <c r="I57" s="34">
        <f t="shared" si="19"/>
        <v>13829270</v>
      </c>
      <c r="J57" s="34">
        <f t="shared" si="19"/>
        <v>0</v>
      </c>
      <c r="K57" s="34">
        <f t="shared" si="8"/>
        <v>-67990630</v>
      </c>
      <c r="L57" s="13">
        <f t="shared" si="17"/>
        <v>16.902086167301597</v>
      </c>
    </row>
    <row r="58" spans="1:12" ht="24" customHeight="1">
      <c r="A58" s="10" t="s">
        <v>46</v>
      </c>
      <c r="B58" s="25"/>
      <c r="C58" s="32">
        <f t="shared" si="18"/>
        <v>81819900</v>
      </c>
      <c r="D58" s="32">
        <f t="shared" si="18"/>
        <v>5290900</v>
      </c>
      <c r="E58" s="32">
        <f t="shared" si="18"/>
        <v>76529000</v>
      </c>
      <c r="F58" s="32">
        <f t="shared" si="18"/>
        <v>0</v>
      </c>
      <c r="G58" s="32">
        <f>H58+I58+J58</f>
        <v>13829270</v>
      </c>
      <c r="H58" s="32">
        <f t="shared" si="19"/>
        <v>0</v>
      </c>
      <c r="I58" s="32">
        <f t="shared" si="19"/>
        <v>13829270</v>
      </c>
      <c r="J58" s="32">
        <f t="shared" si="19"/>
        <v>0</v>
      </c>
      <c r="K58" s="33">
        <f t="shared" si="8"/>
        <v>-67990630</v>
      </c>
      <c r="L58" s="48">
        <f t="shared" si="17"/>
        <v>16.902086167301597</v>
      </c>
    </row>
    <row r="59" spans="1:12" ht="35.25" customHeight="1">
      <c r="A59" s="9" t="s">
        <v>47</v>
      </c>
      <c r="B59" s="25" t="s">
        <v>28</v>
      </c>
      <c r="C59" s="32">
        <f>D59+E59+F59</f>
        <v>81819900</v>
      </c>
      <c r="D59" s="32">
        <v>5290900</v>
      </c>
      <c r="E59" s="32">
        <v>76529000</v>
      </c>
      <c r="F59" s="32"/>
      <c r="G59" s="32">
        <f>H59+I59+J59</f>
        <v>13829270</v>
      </c>
      <c r="H59" s="32"/>
      <c r="I59" s="32">
        <v>13829270</v>
      </c>
      <c r="J59" s="32"/>
      <c r="K59" s="33">
        <f t="shared" si="8"/>
        <v>-67990630</v>
      </c>
      <c r="L59" s="48">
        <f t="shared" si="17"/>
        <v>16.902086167301597</v>
      </c>
    </row>
    <row r="60" spans="1:12" ht="35.25" customHeight="1">
      <c r="A60" s="6" t="s">
        <v>40</v>
      </c>
      <c r="B60" s="6"/>
      <c r="C60" s="34">
        <f>C61</f>
        <v>32093400</v>
      </c>
      <c r="D60" s="34">
        <f>D61</f>
        <v>0</v>
      </c>
      <c r="E60" s="34">
        <f>E61</f>
        <v>0</v>
      </c>
      <c r="F60" s="34">
        <f>F61</f>
        <v>32093400</v>
      </c>
      <c r="G60" s="34">
        <f>H60+I60+J60</f>
        <v>12000000</v>
      </c>
      <c r="H60" s="34">
        <f>H61</f>
        <v>0</v>
      </c>
      <c r="I60" s="34">
        <f>I61</f>
        <v>0</v>
      </c>
      <c r="J60" s="34">
        <f>J61</f>
        <v>12000000</v>
      </c>
      <c r="K60" s="34">
        <f t="shared" si="8"/>
        <v>-20093400</v>
      </c>
      <c r="L60" s="13">
        <f t="shared" si="17"/>
        <v>37.39086541157995</v>
      </c>
    </row>
    <row r="61" spans="1:12" ht="17.25" customHeight="1">
      <c r="A61" s="7" t="s">
        <v>41</v>
      </c>
      <c r="B61" s="7"/>
      <c r="C61" s="33">
        <f aca="true" t="shared" si="20" ref="C61:J61">C62+C63+C64+C65+C66</f>
        <v>32093400</v>
      </c>
      <c r="D61" s="33">
        <f t="shared" si="20"/>
        <v>0</v>
      </c>
      <c r="E61" s="33">
        <f t="shared" si="20"/>
        <v>0</v>
      </c>
      <c r="F61" s="33">
        <f t="shared" si="20"/>
        <v>32093400</v>
      </c>
      <c r="G61" s="33">
        <f t="shared" si="20"/>
        <v>12000000</v>
      </c>
      <c r="H61" s="33">
        <f t="shared" si="20"/>
        <v>0</v>
      </c>
      <c r="I61" s="33">
        <f t="shared" si="20"/>
        <v>0</v>
      </c>
      <c r="J61" s="33">
        <f t="shared" si="20"/>
        <v>12000000</v>
      </c>
      <c r="K61" s="33">
        <f t="shared" si="8"/>
        <v>-20093400</v>
      </c>
      <c r="L61" s="48">
        <f t="shared" si="17"/>
        <v>37.39086541157995</v>
      </c>
    </row>
    <row r="62" spans="1:12" ht="61.5" customHeight="1">
      <c r="A62" s="8" t="s">
        <v>42</v>
      </c>
      <c r="B62" s="25" t="s">
        <v>28</v>
      </c>
      <c r="C62" s="32">
        <f>D62+E62+F62</f>
        <v>16139200</v>
      </c>
      <c r="D62" s="32"/>
      <c r="E62" s="32"/>
      <c r="F62" s="32">
        <v>16139200</v>
      </c>
      <c r="G62" s="32">
        <f>H62+I62+J62</f>
        <v>12000000</v>
      </c>
      <c r="H62" s="32"/>
      <c r="I62" s="32"/>
      <c r="J62" s="32">
        <v>12000000</v>
      </c>
      <c r="K62" s="32">
        <f t="shared" si="8"/>
        <v>-4139200</v>
      </c>
      <c r="L62" s="12">
        <f t="shared" si="17"/>
        <v>74.35312778824229</v>
      </c>
    </row>
    <row r="63" spans="1:12" ht="48.75" customHeight="1">
      <c r="A63" s="8" t="s">
        <v>60</v>
      </c>
      <c r="B63" s="25" t="s">
        <v>28</v>
      </c>
      <c r="C63" s="32">
        <f>D63+E63+F63</f>
        <v>12954200</v>
      </c>
      <c r="D63" s="32"/>
      <c r="E63" s="32"/>
      <c r="F63" s="32">
        <v>12954200</v>
      </c>
      <c r="G63" s="32">
        <f>H63+I63+J63</f>
        <v>0</v>
      </c>
      <c r="H63" s="32"/>
      <c r="I63" s="32"/>
      <c r="J63" s="32"/>
      <c r="K63" s="32">
        <f t="shared" si="8"/>
        <v>-12954200</v>
      </c>
      <c r="L63" s="12">
        <f t="shared" si="17"/>
        <v>0</v>
      </c>
    </row>
    <row r="64" spans="1:12" ht="75.75" customHeight="1">
      <c r="A64" s="8" t="s">
        <v>85</v>
      </c>
      <c r="B64" s="25" t="s">
        <v>28</v>
      </c>
      <c r="C64" s="32">
        <f>D64+E64+F64</f>
        <v>1000000</v>
      </c>
      <c r="D64" s="32"/>
      <c r="E64" s="32"/>
      <c r="F64" s="32">
        <v>1000000</v>
      </c>
      <c r="G64" s="32">
        <f>H64+I64+J64</f>
        <v>0</v>
      </c>
      <c r="H64" s="32"/>
      <c r="I64" s="32"/>
      <c r="J64" s="32"/>
      <c r="K64" s="32">
        <f t="shared" si="8"/>
        <v>-1000000</v>
      </c>
      <c r="L64" s="12">
        <f t="shared" si="17"/>
        <v>0</v>
      </c>
    </row>
    <row r="65" spans="1:12" ht="63.75" customHeight="1">
      <c r="A65" s="8" t="s">
        <v>86</v>
      </c>
      <c r="B65" s="25" t="s">
        <v>28</v>
      </c>
      <c r="C65" s="32">
        <f>D65+E65+F65</f>
        <v>1000000</v>
      </c>
      <c r="D65" s="32"/>
      <c r="E65" s="32"/>
      <c r="F65" s="32">
        <v>1000000</v>
      </c>
      <c r="G65" s="32">
        <f>H65+I65+J65</f>
        <v>0</v>
      </c>
      <c r="H65" s="32"/>
      <c r="I65" s="32"/>
      <c r="J65" s="32"/>
      <c r="K65" s="32">
        <f t="shared" si="8"/>
        <v>-1000000</v>
      </c>
      <c r="L65" s="12">
        <f t="shared" si="17"/>
        <v>0</v>
      </c>
    </row>
    <row r="66" spans="1:12" ht="76.5" customHeight="1">
      <c r="A66" s="8" t="s">
        <v>87</v>
      </c>
      <c r="B66" s="25" t="s">
        <v>28</v>
      </c>
      <c r="C66" s="32">
        <f>D66+E66+F66</f>
        <v>1000000</v>
      </c>
      <c r="D66" s="32"/>
      <c r="E66" s="32"/>
      <c r="F66" s="32">
        <v>1000000</v>
      </c>
      <c r="G66" s="32">
        <f>H66+I66+J66</f>
        <v>0</v>
      </c>
      <c r="H66" s="32"/>
      <c r="I66" s="32"/>
      <c r="J66" s="32"/>
      <c r="K66" s="32">
        <f t="shared" si="8"/>
        <v>-1000000</v>
      </c>
      <c r="L66" s="12">
        <f t="shared" si="17"/>
        <v>0</v>
      </c>
    </row>
    <row r="67" spans="1:12" s="5" customFormat="1" ht="33.75" customHeight="1">
      <c r="A67" s="6" t="s">
        <v>12</v>
      </c>
      <c r="B67" s="6"/>
      <c r="C67" s="34">
        <f aca="true" t="shared" si="21" ref="C67:J67">C9+C12+C25+C37+C57+C60</f>
        <v>1050275600</v>
      </c>
      <c r="D67" s="34">
        <f t="shared" si="21"/>
        <v>120224900</v>
      </c>
      <c r="E67" s="34">
        <f t="shared" si="21"/>
        <v>556844400</v>
      </c>
      <c r="F67" s="34">
        <f t="shared" si="21"/>
        <v>373206300</v>
      </c>
      <c r="G67" s="34">
        <f t="shared" si="21"/>
        <v>766832603.25</v>
      </c>
      <c r="H67" s="34">
        <f t="shared" si="21"/>
        <v>105899000</v>
      </c>
      <c r="I67" s="34">
        <f t="shared" si="21"/>
        <v>454784124.8</v>
      </c>
      <c r="J67" s="34">
        <f t="shared" si="21"/>
        <v>206149478.45</v>
      </c>
      <c r="K67" s="34">
        <f t="shared" si="8"/>
        <v>-283442996.75</v>
      </c>
      <c r="L67" s="13">
        <f t="shared" si="17"/>
        <v>73.01251245387401</v>
      </c>
    </row>
    <row r="69" spans="1:4" ht="17.25" customHeight="1">
      <c r="A69" s="21"/>
      <c r="D69" s="21"/>
    </row>
    <row r="70" ht="33" customHeight="1"/>
    <row r="71" ht="15">
      <c r="B71" s="21"/>
    </row>
  </sheetData>
  <mergeCells count="18">
    <mergeCell ref="K5:K6"/>
    <mergeCell ref="A35:A36"/>
    <mergeCell ref="B35:B36"/>
    <mergeCell ref="G5:J5"/>
    <mergeCell ref="H6:J6"/>
    <mergeCell ref="G6:G7"/>
    <mergeCell ref="A15:A16"/>
    <mergeCell ref="A17:A18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2" manualBreakCount="2">
    <brk id="21" max="11" man="1"/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75" zoomScaleSheetLayoutView="75" workbookViewId="0" topLeftCell="A1">
      <pane xSplit="1" ySplit="8" topLeftCell="E63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18" sqref="F1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>
      <c r="A2" s="59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.75" customHeight="1">
      <c r="A3" s="63"/>
      <c r="B3" s="63"/>
      <c r="C3" s="63"/>
      <c r="D3" s="63"/>
      <c r="E3" s="63"/>
      <c r="F3" s="63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4" t="s">
        <v>17</v>
      </c>
      <c r="B5" s="60" t="s">
        <v>27</v>
      </c>
      <c r="C5" s="65" t="s">
        <v>33</v>
      </c>
      <c r="D5" s="65"/>
      <c r="E5" s="65"/>
      <c r="F5" s="65"/>
      <c r="G5" s="73" t="s">
        <v>94</v>
      </c>
      <c r="H5" s="74"/>
      <c r="I5" s="74"/>
      <c r="J5" s="75"/>
      <c r="K5" s="60" t="s">
        <v>22</v>
      </c>
      <c r="L5" s="67" t="s">
        <v>24</v>
      </c>
    </row>
    <row r="6" spans="1:12" ht="29.25" customHeight="1">
      <c r="A6" s="64"/>
      <c r="B6" s="61"/>
      <c r="C6" s="65" t="s">
        <v>1</v>
      </c>
      <c r="D6" s="65" t="s">
        <v>2</v>
      </c>
      <c r="E6" s="65"/>
      <c r="F6" s="65"/>
      <c r="G6" s="76" t="s">
        <v>1</v>
      </c>
      <c r="H6" s="73" t="s">
        <v>2</v>
      </c>
      <c r="I6" s="74"/>
      <c r="J6" s="75"/>
      <c r="K6" s="62"/>
      <c r="L6" s="68"/>
    </row>
    <row r="7" spans="1:12" ht="30.75" customHeight="1">
      <c r="A7" s="64"/>
      <c r="B7" s="62"/>
      <c r="C7" s="65"/>
      <c r="D7" s="26" t="s">
        <v>3</v>
      </c>
      <c r="E7" s="26" t="s">
        <v>4</v>
      </c>
      <c r="F7" s="26" t="s">
        <v>5</v>
      </c>
      <c r="G7" s="77"/>
      <c r="H7" s="26" t="s">
        <v>3</v>
      </c>
      <c r="I7" s="26" t="s">
        <v>4</v>
      </c>
      <c r="J7" s="26" t="s">
        <v>5</v>
      </c>
      <c r="K7" s="26" t="s">
        <v>23</v>
      </c>
      <c r="L7" s="26" t="s">
        <v>23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18000</v>
      </c>
      <c r="D9" s="42">
        <f t="shared" si="0"/>
        <v>0</v>
      </c>
      <c r="E9" s="42">
        <f t="shared" si="0"/>
        <v>0</v>
      </c>
      <c r="F9" s="42">
        <f t="shared" si="0"/>
        <v>18000</v>
      </c>
      <c r="G9" s="44">
        <f t="shared" si="0"/>
        <v>18000</v>
      </c>
      <c r="H9" s="44">
        <f t="shared" si="0"/>
        <v>0</v>
      </c>
      <c r="I9" s="44">
        <f t="shared" si="0"/>
        <v>0</v>
      </c>
      <c r="J9" s="44">
        <f t="shared" si="0"/>
        <v>18000</v>
      </c>
      <c r="K9" s="42">
        <f aca="true" t="shared" si="1" ref="K9:K23">G9-C9</f>
        <v>0</v>
      </c>
      <c r="L9" s="45">
        <f aca="true" t="shared" si="2" ref="L9:L23">G9/C9*100</f>
        <v>100</v>
      </c>
    </row>
    <row r="10" spans="1:12" ht="50.25" customHeight="1">
      <c r="A10" s="16" t="s">
        <v>15</v>
      </c>
      <c r="B10" s="16"/>
      <c r="C10" s="41">
        <f t="shared" si="0"/>
        <v>18000</v>
      </c>
      <c r="D10" s="41">
        <f t="shared" si="0"/>
        <v>0</v>
      </c>
      <c r="E10" s="41">
        <f t="shared" si="0"/>
        <v>0</v>
      </c>
      <c r="F10" s="41">
        <f t="shared" si="0"/>
        <v>18000</v>
      </c>
      <c r="G10" s="37">
        <f t="shared" si="0"/>
        <v>18000</v>
      </c>
      <c r="H10" s="37">
        <f t="shared" si="0"/>
        <v>0</v>
      </c>
      <c r="I10" s="37">
        <f t="shared" si="0"/>
        <v>0</v>
      </c>
      <c r="J10" s="37">
        <f t="shared" si="0"/>
        <v>18000</v>
      </c>
      <c r="K10" s="41">
        <f t="shared" si="1"/>
        <v>0</v>
      </c>
      <c r="L10" s="46">
        <f t="shared" si="2"/>
        <v>100</v>
      </c>
    </row>
    <row r="11" spans="1:12" ht="48.75" customHeight="1">
      <c r="A11" s="17" t="s">
        <v>18</v>
      </c>
      <c r="B11" s="25" t="s">
        <v>28</v>
      </c>
      <c r="C11" s="40">
        <f>D11+E11+F11</f>
        <v>18000</v>
      </c>
      <c r="D11" s="40"/>
      <c r="E11" s="40"/>
      <c r="F11" s="40">
        <v>18000</v>
      </c>
      <c r="G11" s="35">
        <f>H11+I11+J11</f>
        <v>18000</v>
      </c>
      <c r="H11" s="35"/>
      <c r="I11" s="35"/>
      <c r="J11" s="35">
        <v>18000</v>
      </c>
      <c r="K11" s="40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36">
        <f aca="true" t="shared" si="3" ref="C12:J12">C13</f>
        <v>527795</v>
      </c>
      <c r="D12" s="36">
        <f t="shared" si="3"/>
        <v>114934</v>
      </c>
      <c r="E12" s="36">
        <f t="shared" si="3"/>
        <v>400000</v>
      </c>
      <c r="F12" s="36">
        <f t="shared" si="3"/>
        <v>12861</v>
      </c>
      <c r="G12" s="36">
        <f t="shared" si="3"/>
        <v>504628.8</v>
      </c>
      <c r="H12" s="36">
        <f t="shared" si="3"/>
        <v>105899</v>
      </c>
      <c r="I12" s="36">
        <f t="shared" si="3"/>
        <v>395036.3</v>
      </c>
      <c r="J12" s="36">
        <f t="shared" si="3"/>
        <v>3693.5</v>
      </c>
      <c r="K12" s="42">
        <f t="shared" si="1"/>
        <v>-23166.20000000001</v>
      </c>
      <c r="L12" s="45">
        <f t="shared" si="2"/>
        <v>95.6107579647401</v>
      </c>
    </row>
    <row r="13" spans="1:12" ht="15.75" customHeight="1">
      <c r="A13" s="7" t="s">
        <v>56</v>
      </c>
      <c r="B13" s="7"/>
      <c r="C13" s="41">
        <f>C14+C15+C16+C17+C18+C19+C20+C21+C22+C23+C24</f>
        <v>527795</v>
      </c>
      <c r="D13" s="41">
        <f aca="true" t="shared" si="4" ref="D13:J13">D14+D15+D16+D17+D18+D19+D20+D21+D22+D23+D24</f>
        <v>114934</v>
      </c>
      <c r="E13" s="41">
        <f t="shared" si="4"/>
        <v>400000</v>
      </c>
      <c r="F13" s="41">
        <f t="shared" si="4"/>
        <v>12861</v>
      </c>
      <c r="G13" s="41">
        <f t="shared" si="4"/>
        <v>504628.8</v>
      </c>
      <c r="H13" s="41">
        <f t="shared" si="4"/>
        <v>105899</v>
      </c>
      <c r="I13" s="41">
        <f t="shared" si="4"/>
        <v>395036.3</v>
      </c>
      <c r="J13" s="41">
        <f t="shared" si="4"/>
        <v>3693.5</v>
      </c>
      <c r="K13" s="41">
        <f t="shared" si="1"/>
        <v>-23166.20000000001</v>
      </c>
      <c r="L13" s="46">
        <f t="shared" si="2"/>
        <v>95.6107579647401</v>
      </c>
    </row>
    <row r="14" spans="1:12" ht="60.75" customHeight="1">
      <c r="A14" s="19" t="s">
        <v>34</v>
      </c>
      <c r="B14" s="25" t="s">
        <v>28</v>
      </c>
      <c r="C14" s="38">
        <f aca="true" t="shared" si="5" ref="C14:C24">D14+E14+F14</f>
        <v>1000</v>
      </c>
      <c r="D14" s="38"/>
      <c r="E14" s="38"/>
      <c r="F14" s="38">
        <v>1000</v>
      </c>
      <c r="G14" s="38">
        <f aca="true" t="shared" si="6" ref="G14:G23"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30" customHeight="1">
      <c r="A15" s="78" t="s">
        <v>63</v>
      </c>
      <c r="B15" s="25" t="s">
        <v>28</v>
      </c>
      <c r="C15" s="38">
        <f t="shared" si="5"/>
        <v>106934</v>
      </c>
      <c r="D15" s="38">
        <v>106934</v>
      </c>
      <c r="E15" s="38"/>
      <c r="F15" s="38"/>
      <c r="G15" s="38">
        <f t="shared" si="6"/>
        <v>105899</v>
      </c>
      <c r="H15" s="38">
        <v>105899</v>
      </c>
      <c r="I15" s="38"/>
      <c r="J15" s="38"/>
      <c r="K15" s="40">
        <f t="shared" si="1"/>
        <v>-1035</v>
      </c>
      <c r="L15" s="4">
        <f t="shared" si="2"/>
        <v>99.03211326612677</v>
      </c>
    </row>
    <row r="16" spans="1:12" ht="38.25" customHeight="1">
      <c r="A16" s="79"/>
      <c r="B16" s="43" t="s">
        <v>98</v>
      </c>
      <c r="C16" s="38">
        <f t="shared" si="5"/>
        <v>8000</v>
      </c>
      <c r="D16" s="38">
        <v>8000</v>
      </c>
      <c r="E16" s="38"/>
      <c r="F16" s="38"/>
      <c r="G16" s="38">
        <f t="shared" si="6"/>
        <v>0</v>
      </c>
      <c r="H16" s="38"/>
      <c r="I16" s="38"/>
      <c r="J16" s="38"/>
      <c r="K16" s="40"/>
      <c r="L16" s="4"/>
    </row>
    <row r="17" spans="1:12" ht="36.75" customHeight="1">
      <c r="A17" s="78" t="s">
        <v>101</v>
      </c>
      <c r="B17" s="25" t="s">
        <v>28</v>
      </c>
      <c r="C17" s="38">
        <f t="shared" si="5"/>
        <v>4272.4</v>
      </c>
      <c r="D17" s="38"/>
      <c r="E17" s="38"/>
      <c r="F17" s="38">
        <v>4272.4</v>
      </c>
      <c r="G17" s="38">
        <f t="shared" si="6"/>
        <v>3693.5</v>
      </c>
      <c r="H17" s="38"/>
      <c r="I17" s="38"/>
      <c r="J17" s="38">
        <v>3693.5</v>
      </c>
      <c r="K17" s="40">
        <f t="shared" si="1"/>
        <v>-578.8999999999996</v>
      </c>
      <c r="L17" s="4">
        <f t="shared" si="2"/>
        <v>86.45023874169087</v>
      </c>
    </row>
    <row r="18" spans="1:12" ht="58.5" customHeight="1">
      <c r="A18" s="79"/>
      <c r="B18" s="25" t="s">
        <v>28</v>
      </c>
      <c r="C18" s="38">
        <f t="shared" si="5"/>
        <v>2588.6</v>
      </c>
      <c r="D18" s="38"/>
      <c r="E18" s="38"/>
      <c r="F18" s="38">
        <v>2588.6</v>
      </c>
      <c r="G18" s="38">
        <f t="shared" si="6"/>
        <v>0</v>
      </c>
      <c r="H18" s="38"/>
      <c r="I18" s="38"/>
      <c r="J18" s="38"/>
      <c r="K18" s="40"/>
      <c r="L18" s="4"/>
    </row>
    <row r="19" spans="1:12" ht="60.75" customHeight="1">
      <c r="A19" s="19" t="s">
        <v>43</v>
      </c>
      <c r="B19" s="25" t="s">
        <v>28</v>
      </c>
      <c r="C19" s="38">
        <f t="shared" si="5"/>
        <v>16185.9</v>
      </c>
      <c r="D19" s="38"/>
      <c r="E19" s="38">
        <v>16185.9</v>
      </c>
      <c r="F19" s="38"/>
      <c r="G19" s="38">
        <f t="shared" si="6"/>
        <v>16185.9</v>
      </c>
      <c r="H19" s="38"/>
      <c r="I19" s="38">
        <v>16185.9</v>
      </c>
      <c r="J19" s="38"/>
      <c r="K19" s="40">
        <f t="shared" si="1"/>
        <v>0</v>
      </c>
      <c r="L19" s="4">
        <f t="shared" si="2"/>
        <v>100</v>
      </c>
    </row>
    <row r="20" spans="1:12" ht="48.75" customHeight="1">
      <c r="A20" s="19" t="s">
        <v>19</v>
      </c>
      <c r="B20" s="43" t="s">
        <v>29</v>
      </c>
      <c r="C20" s="38">
        <f t="shared" si="5"/>
        <v>60.1</v>
      </c>
      <c r="D20" s="38"/>
      <c r="E20" s="38">
        <v>60.1</v>
      </c>
      <c r="F20" s="38"/>
      <c r="G20" s="38">
        <f t="shared" si="6"/>
        <v>0</v>
      </c>
      <c r="H20" s="38"/>
      <c r="I20" s="38"/>
      <c r="J20" s="38"/>
      <c r="K20" s="40">
        <f t="shared" si="1"/>
        <v>-60.1</v>
      </c>
      <c r="L20" s="4">
        <f t="shared" si="2"/>
        <v>0</v>
      </c>
    </row>
    <row r="21" spans="1:12" ht="49.5" customHeight="1">
      <c r="A21" s="19" t="s">
        <v>32</v>
      </c>
      <c r="B21" s="25" t="s">
        <v>28</v>
      </c>
      <c r="C21" s="38">
        <f t="shared" si="5"/>
        <v>98705.2</v>
      </c>
      <c r="D21" s="38"/>
      <c r="E21" s="38">
        <v>98705.2</v>
      </c>
      <c r="F21" s="38"/>
      <c r="G21" s="38">
        <f t="shared" si="6"/>
        <v>98705.2</v>
      </c>
      <c r="H21" s="38"/>
      <c r="I21" s="38">
        <v>98705.2</v>
      </c>
      <c r="J21" s="38"/>
      <c r="K21" s="40">
        <f t="shared" si="1"/>
        <v>0</v>
      </c>
      <c r="L21" s="4">
        <f t="shared" si="2"/>
        <v>100</v>
      </c>
    </row>
    <row r="22" spans="1:12" ht="60.75" customHeight="1">
      <c r="A22" s="19" t="s">
        <v>65</v>
      </c>
      <c r="B22" s="25" t="s">
        <v>28</v>
      </c>
      <c r="C22" s="38">
        <f t="shared" si="5"/>
        <v>186976.9</v>
      </c>
      <c r="D22" s="38"/>
      <c r="E22" s="38">
        <v>186976.9</v>
      </c>
      <c r="F22" s="38"/>
      <c r="G22" s="38">
        <f t="shared" si="6"/>
        <v>186976.9</v>
      </c>
      <c r="H22" s="38"/>
      <c r="I22" s="38">
        <v>186976.9</v>
      </c>
      <c r="J22" s="38"/>
      <c r="K22" s="40">
        <f t="shared" si="1"/>
        <v>0</v>
      </c>
      <c r="L22" s="4">
        <f t="shared" si="2"/>
        <v>100</v>
      </c>
    </row>
    <row r="23" spans="1:12" ht="60.75" customHeight="1">
      <c r="A23" s="19" t="s">
        <v>53</v>
      </c>
      <c r="B23" s="25" t="s">
        <v>28</v>
      </c>
      <c r="C23" s="38">
        <f t="shared" si="5"/>
        <v>98071.9</v>
      </c>
      <c r="D23" s="38"/>
      <c r="E23" s="38">
        <v>98071.9</v>
      </c>
      <c r="F23" s="38"/>
      <c r="G23" s="38">
        <f t="shared" si="6"/>
        <v>93168.3</v>
      </c>
      <c r="H23" s="38"/>
      <c r="I23" s="38">
        <v>93168.3</v>
      </c>
      <c r="J23" s="38"/>
      <c r="K23" s="40">
        <f t="shared" si="1"/>
        <v>-4903.599999999991</v>
      </c>
      <c r="L23" s="4">
        <f t="shared" si="2"/>
        <v>94.99999490169968</v>
      </c>
    </row>
    <row r="24" spans="1:12" ht="51.75" customHeight="1">
      <c r="A24" s="19" t="s">
        <v>79</v>
      </c>
      <c r="B24" s="25" t="s">
        <v>28</v>
      </c>
      <c r="C24" s="38">
        <f t="shared" si="5"/>
        <v>5000</v>
      </c>
      <c r="D24" s="38"/>
      <c r="E24" s="38"/>
      <c r="F24" s="38">
        <v>5000</v>
      </c>
      <c r="G24" s="38"/>
      <c r="H24" s="38"/>
      <c r="I24" s="38"/>
      <c r="J24" s="38"/>
      <c r="K24" s="40"/>
      <c r="L24" s="4"/>
    </row>
    <row r="25" spans="1:12" ht="30.75" customHeight="1">
      <c r="A25" s="6" t="s">
        <v>9</v>
      </c>
      <c r="B25" s="6"/>
      <c r="C25" s="36">
        <f aca="true" t="shared" si="7" ref="C25:J25">C26+C31+C34</f>
        <v>203178.4</v>
      </c>
      <c r="D25" s="36">
        <f t="shared" si="7"/>
        <v>0</v>
      </c>
      <c r="E25" s="36">
        <f t="shared" si="7"/>
        <v>80315.4</v>
      </c>
      <c r="F25" s="36">
        <f t="shared" si="7"/>
        <v>122863</v>
      </c>
      <c r="G25" s="36">
        <f t="shared" si="7"/>
        <v>135690</v>
      </c>
      <c r="H25" s="36">
        <f t="shared" si="7"/>
        <v>0</v>
      </c>
      <c r="I25" s="36">
        <f t="shared" si="7"/>
        <v>45918.6</v>
      </c>
      <c r="J25" s="36">
        <f t="shared" si="7"/>
        <v>89771.4</v>
      </c>
      <c r="K25" s="42">
        <f aca="true" t="shared" si="8" ref="K25:K67">G25-C25</f>
        <v>-67488.4</v>
      </c>
      <c r="L25" s="45">
        <f aca="true" t="shared" si="9" ref="L25:L41">G25/C25*100</f>
        <v>66.78367385509483</v>
      </c>
    </row>
    <row r="26" spans="1:12" ht="15.75" customHeight="1">
      <c r="A26" s="7" t="s">
        <v>13</v>
      </c>
      <c r="B26" s="7"/>
      <c r="C26" s="39">
        <f aca="true" t="shared" si="10" ref="C26:J26">C27+C28+C29+C30</f>
        <v>51788.4</v>
      </c>
      <c r="D26" s="39">
        <f t="shared" si="10"/>
        <v>0</v>
      </c>
      <c r="E26" s="39">
        <f t="shared" si="10"/>
        <v>18925.4</v>
      </c>
      <c r="F26" s="39">
        <f t="shared" si="10"/>
        <v>32863</v>
      </c>
      <c r="G26" s="39">
        <f t="shared" si="10"/>
        <v>28860.7</v>
      </c>
      <c r="H26" s="39">
        <f t="shared" si="10"/>
        <v>0</v>
      </c>
      <c r="I26" s="39">
        <f t="shared" si="10"/>
        <v>15864.9</v>
      </c>
      <c r="J26" s="39">
        <f t="shared" si="10"/>
        <v>12995.800000000001</v>
      </c>
      <c r="K26" s="41">
        <f t="shared" si="8"/>
        <v>-22927.7</v>
      </c>
      <c r="L26" s="46">
        <f t="shared" si="9"/>
        <v>55.728116721119015</v>
      </c>
    </row>
    <row r="27" spans="1:12" ht="34.5" customHeight="1">
      <c r="A27" s="9" t="s">
        <v>35</v>
      </c>
      <c r="B27" s="25" t="s">
        <v>28</v>
      </c>
      <c r="C27" s="38">
        <f>D27+E27+F27</f>
        <v>16500</v>
      </c>
      <c r="D27" s="38"/>
      <c r="E27" s="38"/>
      <c r="F27" s="38">
        <v>16500</v>
      </c>
      <c r="G27" s="38">
        <f>H27+I27+J27</f>
        <v>11274.2</v>
      </c>
      <c r="H27" s="38"/>
      <c r="I27" s="38"/>
      <c r="J27" s="38">
        <v>11274.2</v>
      </c>
      <c r="K27" s="40">
        <f t="shared" si="8"/>
        <v>-5225.799999999999</v>
      </c>
      <c r="L27" s="4">
        <f t="shared" si="9"/>
        <v>68.32848484848485</v>
      </c>
    </row>
    <row r="28" spans="1:12" ht="34.5" customHeight="1">
      <c r="A28" s="9" t="s">
        <v>77</v>
      </c>
      <c r="B28" s="25" t="s">
        <v>28</v>
      </c>
      <c r="C28" s="38">
        <f>D28+E28+F28</f>
        <v>3146.9</v>
      </c>
      <c r="D28" s="38"/>
      <c r="E28" s="38"/>
      <c r="F28" s="38">
        <v>3146.9</v>
      </c>
      <c r="G28" s="38">
        <f>H28+I28+J28</f>
        <v>1721.6</v>
      </c>
      <c r="H28" s="38"/>
      <c r="I28" s="38"/>
      <c r="J28" s="38">
        <v>1721.6</v>
      </c>
      <c r="K28" s="40">
        <f t="shared" si="8"/>
        <v>-1425.3000000000002</v>
      </c>
      <c r="L28" s="4">
        <f t="shared" si="9"/>
        <v>54.707807683752264</v>
      </c>
    </row>
    <row r="29" spans="1:12" ht="30.75" customHeight="1">
      <c r="A29" s="9" t="s">
        <v>0</v>
      </c>
      <c r="B29" s="25" t="s">
        <v>28</v>
      </c>
      <c r="C29" s="38">
        <f>D29+E29+F29</f>
        <v>13216.1</v>
      </c>
      <c r="D29" s="38"/>
      <c r="E29" s="38"/>
      <c r="F29" s="38">
        <v>13216.1</v>
      </c>
      <c r="G29" s="38">
        <f>H29+I29+J29</f>
        <v>0</v>
      </c>
      <c r="H29" s="38"/>
      <c r="I29" s="38"/>
      <c r="J29" s="38"/>
      <c r="K29" s="40">
        <f t="shared" si="8"/>
        <v>-13216.1</v>
      </c>
      <c r="L29" s="4">
        <f t="shared" si="9"/>
        <v>0</v>
      </c>
    </row>
    <row r="30" spans="1:12" ht="30.75" customHeight="1">
      <c r="A30" s="18" t="s">
        <v>36</v>
      </c>
      <c r="B30" s="25" t="s">
        <v>28</v>
      </c>
      <c r="C30" s="38">
        <f>D30+E30+F30</f>
        <v>18925.4</v>
      </c>
      <c r="D30" s="38"/>
      <c r="E30" s="38">
        <v>18925.4</v>
      </c>
      <c r="F30" s="38"/>
      <c r="G30" s="38">
        <f>H30+I30+J30</f>
        <v>15864.9</v>
      </c>
      <c r="H30" s="38"/>
      <c r="I30" s="38">
        <v>15864.9</v>
      </c>
      <c r="J30" s="38"/>
      <c r="K30" s="40">
        <f t="shared" si="8"/>
        <v>-3060.500000000002</v>
      </c>
      <c r="L30" s="4">
        <f t="shared" si="9"/>
        <v>83.82861128430574</v>
      </c>
    </row>
    <row r="31" spans="1:12" ht="17.25" customHeight="1">
      <c r="A31" s="7" t="s">
        <v>6</v>
      </c>
      <c r="B31" s="7"/>
      <c r="C31" s="39">
        <f aca="true" t="shared" si="11" ref="C31:J31">C32+C33</f>
        <v>91390</v>
      </c>
      <c r="D31" s="39">
        <f t="shared" si="11"/>
        <v>0</v>
      </c>
      <c r="E31" s="39">
        <f t="shared" si="11"/>
        <v>61390</v>
      </c>
      <c r="F31" s="39">
        <f t="shared" si="11"/>
        <v>30000</v>
      </c>
      <c r="G31" s="39">
        <f t="shared" si="11"/>
        <v>46829.3</v>
      </c>
      <c r="H31" s="39">
        <f t="shared" si="11"/>
        <v>0</v>
      </c>
      <c r="I31" s="39">
        <f t="shared" si="11"/>
        <v>30053.7</v>
      </c>
      <c r="J31" s="39">
        <f t="shared" si="11"/>
        <v>16775.6</v>
      </c>
      <c r="K31" s="40">
        <f t="shared" si="8"/>
        <v>-44560.7</v>
      </c>
      <c r="L31" s="4">
        <f t="shared" si="9"/>
        <v>51.24116424116425</v>
      </c>
    </row>
    <row r="32" spans="1:12" ht="37.5" customHeight="1">
      <c r="A32" s="9" t="s">
        <v>96</v>
      </c>
      <c r="B32" s="25" t="s">
        <v>28</v>
      </c>
      <c r="C32" s="40">
        <f>D32+E32+F32</f>
        <v>5000</v>
      </c>
      <c r="D32" s="40"/>
      <c r="E32" s="40"/>
      <c r="F32" s="40">
        <v>5000</v>
      </c>
      <c r="G32" s="40">
        <f>H32+I32+J32</f>
        <v>3000</v>
      </c>
      <c r="H32" s="40"/>
      <c r="I32" s="40"/>
      <c r="J32" s="40">
        <v>3000</v>
      </c>
      <c r="K32" s="40">
        <f t="shared" si="8"/>
        <v>-2000</v>
      </c>
      <c r="L32" s="12">
        <f t="shared" si="9"/>
        <v>60</v>
      </c>
    </row>
    <row r="33" spans="1:12" ht="50.25" customHeight="1">
      <c r="A33" s="9" t="s">
        <v>64</v>
      </c>
      <c r="B33" s="25" t="s">
        <v>28</v>
      </c>
      <c r="C33" s="40">
        <f>D33+E33+F33</f>
        <v>86390</v>
      </c>
      <c r="D33" s="40"/>
      <c r="E33" s="40">
        <v>61390</v>
      </c>
      <c r="F33" s="40">
        <v>25000</v>
      </c>
      <c r="G33" s="40">
        <f>H33+I33+J33</f>
        <v>43829.3</v>
      </c>
      <c r="H33" s="40"/>
      <c r="I33" s="40">
        <v>30053.7</v>
      </c>
      <c r="J33" s="40">
        <v>13775.6</v>
      </c>
      <c r="K33" s="40">
        <f t="shared" si="8"/>
        <v>-42560.7</v>
      </c>
      <c r="L33" s="12">
        <f t="shared" si="9"/>
        <v>50.734228498668834</v>
      </c>
    </row>
    <row r="34" spans="1:12" ht="15.75" customHeight="1">
      <c r="A34" s="10" t="s">
        <v>16</v>
      </c>
      <c r="B34" s="22"/>
      <c r="C34" s="41">
        <f aca="true" t="shared" si="12" ref="C34:J34">C35+C36</f>
        <v>60000</v>
      </c>
      <c r="D34" s="41">
        <f t="shared" si="12"/>
        <v>0</v>
      </c>
      <c r="E34" s="41">
        <f t="shared" si="12"/>
        <v>0</v>
      </c>
      <c r="F34" s="41">
        <f t="shared" si="12"/>
        <v>60000</v>
      </c>
      <c r="G34" s="41">
        <f t="shared" si="12"/>
        <v>60000</v>
      </c>
      <c r="H34" s="41">
        <f t="shared" si="12"/>
        <v>0</v>
      </c>
      <c r="I34" s="41">
        <f t="shared" si="12"/>
        <v>0</v>
      </c>
      <c r="J34" s="41">
        <f t="shared" si="12"/>
        <v>60000</v>
      </c>
      <c r="K34" s="41">
        <f t="shared" si="8"/>
        <v>0</v>
      </c>
      <c r="L34" s="48">
        <f t="shared" si="9"/>
        <v>100</v>
      </c>
    </row>
    <row r="35" spans="1:12" ht="29.25" customHeight="1">
      <c r="A35" s="69" t="s">
        <v>95</v>
      </c>
      <c r="B35" s="71" t="s">
        <v>28</v>
      </c>
      <c r="C35" s="40">
        <f>D35+E35+F35</f>
        <v>59588.2</v>
      </c>
      <c r="D35" s="40"/>
      <c r="E35" s="40"/>
      <c r="F35" s="40">
        <v>59588.2</v>
      </c>
      <c r="G35" s="40">
        <f>H35+I35+J35</f>
        <v>59588.2</v>
      </c>
      <c r="H35" s="40"/>
      <c r="I35" s="40"/>
      <c r="J35" s="40">
        <v>59588.2</v>
      </c>
      <c r="K35" s="41">
        <f t="shared" si="8"/>
        <v>0</v>
      </c>
      <c r="L35" s="48">
        <f t="shared" si="9"/>
        <v>100</v>
      </c>
    </row>
    <row r="36" spans="1:12" ht="33" customHeight="1">
      <c r="A36" s="70"/>
      <c r="B36" s="72"/>
      <c r="C36" s="40">
        <f>D36+E36+F36</f>
        <v>411.8</v>
      </c>
      <c r="D36" s="40"/>
      <c r="E36" s="40"/>
      <c r="F36" s="40">
        <v>411.8</v>
      </c>
      <c r="G36" s="40">
        <f>H36+I36+J36</f>
        <v>411.8</v>
      </c>
      <c r="H36" s="40"/>
      <c r="I36" s="40"/>
      <c r="J36" s="40">
        <v>411.8</v>
      </c>
      <c r="K36" s="40">
        <f t="shared" si="8"/>
        <v>0</v>
      </c>
      <c r="L36" s="12">
        <f t="shared" si="9"/>
        <v>100</v>
      </c>
    </row>
    <row r="37" spans="1:12" ht="18" customHeight="1">
      <c r="A37" s="11" t="s">
        <v>10</v>
      </c>
      <c r="B37" s="24"/>
      <c r="C37" s="42">
        <f aca="true" t="shared" si="13" ref="C37:J37">C38+C55</f>
        <v>187388.9</v>
      </c>
      <c r="D37" s="42">
        <f t="shared" si="13"/>
        <v>0</v>
      </c>
      <c r="E37" s="42">
        <f t="shared" si="13"/>
        <v>0</v>
      </c>
      <c r="F37" s="42">
        <f t="shared" si="13"/>
        <v>187388.9</v>
      </c>
      <c r="G37" s="42">
        <f t="shared" si="13"/>
        <v>82684.5</v>
      </c>
      <c r="H37" s="42">
        <f t="shared" si="13"/>
        <v>0</v>
      </c>
      <c r="I37" s="42">
        <f t="shared" si="13"/>
        <v>0</v>
      </c>
      <c r="J37" s="42">
        <f t="shared" si="13"/>
        <v>82684.5</v>
      </c>
      <c r="K37" s="42">
        <f t="shared" si="8"/>
        <v>-104704.4</v>
      </c>
      <c r="L37" s="13">
        <f t="shared" si="9"/>
        <v>44.12454526388703</v>
      </c>
    </row>
    <row r="38" spans="1:12" ht="18" customHeight="1">
      <c r="A38" s="7" t="s">
        <v>7</v>
      </c>
      <c r="B38" s="23"/>
      <c r="C38" s="41">
        <f aca="true" t="shared" si="14" ref="C38:J38">C39+C40+C41+C44+C47+C50+C51+C52+C53+C54</f>
        <v>186888.9</v>
      </c>
      <c r="D38" s="41">
        <f t="shared" si="14"/>
        <v>0</v>
      </c>
      <c r="E38" s="41">
        <f t="shared" si="14"/>
        <v>0</v>
      </c>
      <c r="F38" s="41">
        <f t="shared" si="14"/>
        <v>186888.9</v>
      </c>
      <c r="G38" s="41">
        <f t="shared" si="14"/>
        <v>82684.5</v>
      </c>
      <c r="H38" s="41">
        <f t="shared" si="14"/>
        <v>0</v>
      </c>
      <c r="I38" s="41">
        <f t="shared" si="14"/>
        <v>0</v>
      </c>
      <c r="J38" s="41">
        <f t="shared" si="14"/>
        <v>82684.5</v>
      </c>
      <c r="K38" s="41">
        <f t="shared" si="8"/>
        <v>-104204.4</v>
      </c>
      <c r="L38" s="48">
        <f t="shared" si="9"/>
        <v>44.24259546714652</v>
      </c>
    </row>
    <row r="39" spans="1:12" ht="48.75" customHeight="1">
      <c r="A39" s="8" t="s">
        <v>37</v>
      </c>
      <c r="B39" s="25" t="s">
        <v>28</v>
      </c>
      <c r="C39" s="40">
        <f aca="true" t="shared" si="15" ref="C39:C54">D39+E39+F39</f>
        <v>22800</v>
      </c>
      <c r="D39" s="40"/>
      <c r="E39" s="40"/>
      <c r="F39" s="40">
        <v>22800</v>
      </c>
      <c r="G39" s="40">
        <f aca="true" t="shared" si="16" ref="G39:G59">H39+I39+J39</f>
        <v>22800</v>
      </c>
      <c r="H39" s="40"/>
      <c r="I39" s="40"/>
      <c r="J39" s="40">
        <v>22800</v>
      </c>
      <c r="K39" s="40">
        <f t="shared" si="8"/>
        <v>0</v>
      </c>
      <c r="L39" s="12">
        <f t="shared" si="9"/>
        <v>100</v>
      </c>
    </row>
    <row r="40" spans="1:12" ht="75.75" customHeight="1">
      <c r="A40" s="8" t="s">
        <v>38</v>
      </c>
      <c r="B40" s="25" t="s">
        <v>28</v>
      </c>
      <c r="C40" s="40">
        <f t="shared" si="15"/>
        <v>2000</v>
      </c>
      <c r="D40" s="40"/>
      <c r="E40" s="40"/>
      <c r="F40" s="40">
        <v>2000</v>
      </c>
      <c r="G40" s="40">
        <f t="shared" si="16"/>
        <v>0</v>
      </c>
      <c r="H40" s="40"/>
      <c r="I40" s="40"/>
      <c r="J40" s="40"/>
      <c r="K40" s="40">
        <f t="shared" si="8"/>
        <v>-2000</v>
      </c>
      <c r="L40" s="12">
        <f t="shared" si="9"/>
        <v>0</v>
      </c>
    </row>
    <row r="41" spans="1:12" ht="50.25" customHeight="1">
      <c r="A41" s="8" t="s">
        <v>76</v>
      </c>
      <c r="B41" s="25" t="s">
        <v>28</v>
      </c>
      <c r="C41" s="40">
        <f t="shared" si="15"/>
        <v>64253.2</v>
      </c>
      <c r="D41" s="40"/>
      <c r="E41" s="40"/>
      <c r="F41" s="40">
        <v>64253.2</v>
      </c>
      <c r="G41" s="40">
        <f t="shared" si="16"/>
        <v>42395.7</v>
      </c>
      <c r="H41" s="40"/>
      <c r="I41" s="40"/>
      <c r="J41" s="40">
        <v>42395.7</v>
      </c>
      <c r="K41" s="40">
        <f t="shared" si="8"/>
        <v>-21857.5</v>
      </c>
      <c r="L41" s="12">
        <f t="shared" si="9"/>
        <v>65.98223901688944</v>
      </c>
    </row>
    <row r="42" spans="1:12" ht="16.5" customHeight="1">
      <c r="A42" s="8" t="s">
        <v>68</v>
      </c>
      <c r="B42" s="25"/>
      <c r="C42" s="40">
        <f t="shared" si="15"/>
        <v>0</v>
      </c>
      <c r="D42" s="40"/>
      <c r="E42" s="40"/>
      <c r="F42" s="40"/>
      <c r="G42" s="40">
        <f t="shared" si="16"/>
        <v>0</v>
      </c>
      <c r="H42" s="40"/>
      <c r="I42" s="40"/>
      <c r="J42" s="40"/>
      <c r="K42" s="40">
        <f t="shared" si="8"/>
        <v>0</v>
      </c>
      <c r="L42" s="12"/>
    </row>
    <row r="43" spans="1:12" ht="36.75" customHeight="1">
      <c r="A43" s="8" t="s">
        <v>72</v>
      </c>
      <c r="B43" s="25"/>
      <c r="C43" s="40">
        <f t="shared" si="15"/>
        <v>3283.8</v>
      </c>
      <c r="D43" s="40"/>
      <c r="E43" s="40"/>
      <c r="F43" s="40">
        <v>3283.8</v>
      </c>
      <c r="G43" s="40">
        <f t="shared" si="16"/>
        <v>2222.3</v>
      </c>
      <c r="H43" s="40"/>
      <c r="I43" s="40"/>
      <c r="J43" s="40">
        <v>2222.3</v>
      </c>
      <c r="K43" s="40">
        <f t="shared" si="8"/>
        <v>-1061.5</v>
      </c>
      <c r="L43" s="12">
        <f>G43/C43*100</f>
        <v>67.67464522808942</v>
      </c>
    </row>
    <row r="44" spans="1:12" ht="62.25" customHeight="1">
      <c r="A44" s="8" t="s">
        <v>58</v>
      </c>
      <c r="B44" s="25" t="s">
        <v>28</v>
      </c>
      <c r="C44" s="40">
        <f t="shared" si="15"/>
        <v>13200</v>
      </c>
      <c r="D44" s="40"/>
      <c r="E44" s="40"/>
      <c r="F44" s="40">
        <v>13200</v>
      </c>
      <c r="G44" s="40">
        <f t="shared" si="16"/>
        <v>3480.2</v>
      </c>
      <c r="H44" s="40"/>
      <c r="I44" s="40"/>
      <c r="J44" s="40">
        <v>3480.2</v>
      </c>
      <c r="K44" s="40">
        <f t="shared" si="8"/>
        <v>-9719.8</v>
      </c>
      <c r="L44" s="12">
        <f>G44/C44*100</f>
        <v>26.365151515151513</v>
      </c>
    </row>
    <row r="45" spans="1:12" ht="19.5" customHeight="1">
      <c r="A45" s="8" t="s">
        <v>68</v>
      </c>
      <c r="B45" s="25"/>
      <c r="C45" s="40">
        <f t="shared" si="15"/>
        <v>0</v>
      </c>
      <c r="D45" s="40"/>
      <c r="E45" s="40"/>
      <c r="F45" s="40"/>
      <c r="G45" s="40">
        <f t="shared" si="16"/>
        <v>0</v>
      </c>
      <c r="H45" s="40"/>
      <c r="I45" s="40"/>
      <c r="J45" s="40"/>
      <c r="K45" s="40">
        <f t="shared" si="8"/>
        <v>0</v>
      </c>
      <c r="L45" s="12"/>
    </row>
    <row r="46" spans="1:12" ht="32.25" customHeight="1">
      <c r="A46" s="8" t="s">
        <v>74</v>
      </c>
      <c r="B46" s="25"/>
      <c r="C46" s="40">
        <f t="shared" si="15"/>
        <v>4400</v>
      </c>
      <c r="D46" s="40"/>
      <c r="E46" s="40"/>
      <c r="F46" s="40">
        <v>4400</v>
      </c>
      <c r="G46" s="40">
        <f t="shared" si="16"/>
        <v>3480.2</v>
      </c>
      <c r="H46" s="40"/>
      <c r="I46" s="40"/>
      <c r="J46" s="40">
        <v>3480.2</v>
      </c>
      <c r="K46" s="40">
        <f t="shared" si="8"/>
        <v>-919.8000000000002</v>
      </c>
      <c r="L46" s="12">
        <f>G46/C46*100</f>
        <v>79.09545454545454</v>
      </c>
    </row>
    <row r="47" spans="1:12" ht="48.75" customHeight="1">
      <c r="A47" s="9" t="s">
        <v>44</v>
      </c>
      <c r="B47" s="25" t="s">
        <v>28</v>
      </c>
      <c r="C47" s="40">
        <f t="shared" si="15"/>
        <v>78443.3</v>
      </c>
      <c r="D47" s="40"/>
      <c r="E47" s="40"/>
      <c r="F47" s="40">
        <v>78443.3</v>
      </c>
      <c r="G47" s="40">
        <f t="shared" si="16"/>
        <v>14008.6</v>
      </c>
      <c r="H47" s="40"/>
      <c r="I47" s="40"/>
      <c r="J47" s="40">
        <v>14008.6</v>
      </c>
      <c r="K47" s="40">
        <f t="shared" si="8"/>
        <v>-64434.700000000004</v>
      </c>
      <c r="L47" s="12">
        <f>G47/C47*100</f>
        <v>17.858249206751882</v>
      </c>
    </row>
    <row r="48" spans="1:12" ht="19.5" customHeight="1">
      <c r="A48" s="8" t="s">
        <v>68</v>
      </c>
      <c r="B48" s="25"/>
      <c r="C48" s="40">
        <f t="shared" si="15"/>
        <v>0</v>
      </c>
      <c r="D48" s="40"/>
      <c r="E48" s="40"/>
      <c r="F48" s="40"/>
      <c r="G48" s="40">
        <f t="shared" si="16"/>
        <v>0</v>
      </c>
      <c r="H48" s="40"/>
      <c r="I48" s="40"/>
      <c r="J48" s="40"/>
      <c r="K48" s="40">
        <f t="shared" si="8"/>
        <v>0</v>
      </c>
      <c r="L48" s="12"/>
    </row>
    <row r="49" spans="1:12" ht="34.5" customHeight="1">
      <c r="A49" s="8" t="s">
        <v>73</v>
      </c>
      <c r="B49" s="25"/>
      <c r="C49" s="40">
        <f t="shared" si="15"/>
        <v>4389.8</v>
      </c>
      <c r="D49" s="40"/>
      <c r="E49" s="40"/>
      <c r="F49" s="40">
        <v>4389.8</v>
      </c>
      <c r="G49" s="40">
        <f t="shared" si="16"/>
        <v>3079.4</v>
      </c>
      <c r="H49" s="40"/>
      <c r="I49" s="40"/>
      <c r="J49" s="40">
        <v>3079.4</v>
      </c>
      <c r="K49" s="40">
        <f t="shared" si="8"/>
        <v>-1310.4</v>
      </c>
      <c r="L49" s="12">
        <f aca="true" t="shared" si="17" ref="L49:L67">G49/C49*100</f>
        <v>70.14898173037496</v>
      </c>
    </row>
    <row r="50" spans="1:12" ht="93" customHeight="1">
      <c r="A50" s="8" t="s">
        <v>91</v>
      </c>
      <c r="B50" s="25" t="s">
        <v>28</v>
      </c>
      <c r="C50" s="40">
        <f t="shared" si="15"/>
        <v>1000</v>
      </c>
      <c r="D50" s="40"/>
      <c r="E50" s="40"/>
      <c r="F50" s="40">
        <v>1000</v>
      </c>
      <c r="G50" s="40">
        <f t="shared" si="16"/>
        <v>0</v>
      </c>
      <c r="H50" s="40"/>
      <c r="I50" s="40"/>
      <c r="J50" s="40"/>
      <c r="K50" s="40">
        <f t="shared" si="8"/>
        <v>-1000</v>
      </c>
      <c r="L50" s="12">
        <f t="shared" si="17"/>
        <v>0</v>
      </c>
    </row>
    <row r="51" spans="1:12" ht="78" customHeight="1">
      <c r="A51" s="8" t="s">
        <v>88</v>
      </c>
      <c r="B51" s="25" t="s">
        <v>28</v>
      </c>
      <c r="C51" s="40">
        <f t="shared" si="15"/>
        <v>1000</v>
      </c>
      <c r="D51" s="40"/>
      <c r="E51" s="40"/>
      <c r="F51" s="40">
        <v>1000</v>
      </c>
      <c r="G51" s="40">
        <f t="shared" si="16"/>
        <v>0</v>
      </c>
      <c r="H51" s="40"/>
      <c r="I51" s="40"/>
      <c r="J51" s="40"/>
      <c r="K51" s="40">
        <f t="shared" si="8"/>
        <v>-1000</v>
      </c>
      <c r="L51" s="12">
        <f t="shared" si="17"/>
        <v>0</v>
      </c>
    </row>
    <row r="52" spans="1:12" ht="80.25" customHeight="1">
      <c r="A52" s="8" t="s">
        <v>81</v>
      </c>
      <c r="B52" s="25" t="s">
        <v>28</v>
      </c>
      <c r="C52" s="40">
        <f t="shared" si="15"/>
        <v>1000</v>
      </c>
      <c r="D52" s="40"/>
      <c r="E52" s="40"/>
      <c r="F52" s="40">
        <v>1000</v>
      </c>
      <c r="G52" s="40">
        <f t="shared" si="16"/>
        <v>0</v>
      </c>
      <c r="H52" s="40"/>
      <c r="I52" s="40"/>
      <c r="J52" s="40"/>
      <c r="K52" s="40">
        <f t="shared" si="8"/>
        <v>-1000</v>
      </c>
      <c r="L52" s="12">
        <f t="shared" si="17"/>
        <v>0</v>
      </c>
    </row>
    <row r="53" spans="1:12" ht="97.5" customHeight="1">
      <c r="A53" s="8" t="s">
        <v>92</v>
      </c>
      <c r="B53" s="25" t="s">
        <v>28</v>
      </c>
      <c r="C53" s="40">
        <f t="shared" si="15"/>
        <v>1748.6</v>
      </c>
      <c r="D53" s="40"/>
      <c r="E53" s="40"/>
      <c r="F53" s="40">
        <v>1748.6</v>
      </c>
      <c r="G53" s="40">
        <f t="shared" si="16"/>
        <v>0</v>
      </c>
      <c r="H53" s="40"/>
      <c r="I53" s="40"/>
      <c r="J53" s="40"/>
      <c r="K53" s="40">
        <f t="shared" si="8"/>
        <v>-1748.6</v>
      </c>
      <c r="L53" s="12">
        <f t="shared" si="17"/>
        <v>0</v>
      </c>
    </row>
    <row r="54" spans="1:12" ht="90.75" customHeight="1">
      <c r="A54" s="8" t="s">
        <v>92</v>
      </c>
      <c r="B54" s="25" t="s">
        <v>28</v>
      </c>
      <c r="C54" s="40">
        <f t="shared" si="15"/>
        <v>1443.8</v>
      </c>
      <c r="D54" s="40"/>
      <c r="E54" s="40"/>
      <c r="F54" s="40">
        <v>1443.8</v>
      </c>
      <c r="G54" s="40">
        <f t="shared" si="16"/>
        <v>0</v>
      </c>
      <c r="H54" s="40"/>
      <c r="I54" s="40"/>
      <c r="J54" s="40"/>
      <c r="K54" s="40">
        <f t="shared" si="8"/>
        <v>-1443.8</v>
      </c>
      <c r="L54" s="12">
        <f t="shared" si="17"/>
        <v>0</v>
      </c>
    </row>
    <row r="55" spans="1:12" ht="17.25" customHeight="1">
      <c r="A55" s="10" t="s">
        <v>39</v>
      </c>
      <c r="B55" s="25"/>
      <c r="C55" s="41">
        <f>C56</f>
        <v>500</v>
      </c>
      <c r="D55" s="41">
        <f>D56</f>
        <v>0</v>
      </c>
      <c r="E55" s="41">
        <f>E56</f>
        <v>0</v>
      </c>
      <c r="F55" s="41">
        <f>F56</f>
        <v>500</v>
      </c>
      <c r="G55" s="40">
        <f t="shared" si="16"/>
        <v>0</v>
      </c>
      <c r="H55" s="41">
        <f>H56</f>
        <v>0</v>
      </c>
      <c r="I55" s="41">
        <f>I56</f>
        <v>0</v>
      </c>
      <c r="J55" s="41">
        <f>J56</f>
        <v>0</v>
      </c>
      <c r="K55" s="41">
        <f t="shared" si="8"/>
        <v>-500</v>
      </c>
      <c r="L55" s="48">
        <f t="shared" si="17"/>
        <v>0</v>
      </c>
    </row>
    <row r="56" spans="1:12" ht="68.25" customHeight="1">
      <c r="A56" s="9" t="s">
        <v>89</v>
      </c>
      <c r="B56" s="25" t="s">
        <v>28</v>
      </c>
      <c r="C56" s="40">
        <f>D56+E56+F56</f>
        <v>500</v>
      </c>
      <c r="D56" s="40"/>
      <c r="E56" s="40"/>
      <c r="F56" s="40">
        <v>500</v>
      </c>
      <c r="G56" s="40">
        <f t="shared" si="16"/>
        <v>0</v>
      </c>
      <c r="H56" s="40"/>
      <c r="I56" s="40"/>
      <c r="J56" s="40"/>
      <c r="K56" s="40">
        <f t="shared" si="8"/>
        <v>-500</v>
      </c>
      <c r="L56" s="12">
        <f t="shared" si="17"/>
        <v>0</v>
      </c>
    </row>
    <row r="57" spans="1:12" ht="22.5" customHeight="1">
      <c r="A57" s="49" t="s">
        <v>11</v>
      </c>
      <c r="B57" s="51"/>
      <c r="C57" s="52">
        <f aca="true" t="shared" si="18" ref="C57:F58">C58</f>
        <v>81819.9</v>
      </c>
      <c r="D57" s="52">
        <f t="shared" si="18"/>
        <v>5290.9</v>
      </c>
      <c r="E57" s="52">
        <f t="shared" si="18"/>
        <v>76529</v>
      </c>
      <c r="F57" s="52">
        <f t="shared" si="18"/>
        <v>0</v>
      </c>
      <c r="G57" s="52">
        <f t="shared" si="16"/>
        <v>13829.3</v>
      </c>
      <c r="H57" s="52">
        <f aca="true" t="shared" si="19" ref="H57:J58">H58</f>
        <v>0</v>
      </c>
      <c r="I57" s="52">
        <f t="shared" si="19"/>
        <v>13829.3</v>
      </c>
      <c r="J57" s="52">
        <f t="shared" si="19"/>
        <v>0</v>
      </c>
      <c r="K57" s="52">
        <f t="shared" si="8"/>
        <v>-67990.59999999999</v>
      </c>
      <c r="L57" s="53">
        <f t="shared" si="17"/>
        <v>16.90212283319828</v>
      </c>
    </row>
    <row r="58" spans="1:12" ht="22.5" customHeight="1">
      <c r="A58" s="10" t="s">
        <v>46</v>
      </c>
      <c r="B58" s="25"/>
      <c r="C58" s="40">
        <f t="shared" si="18"/>
        <v>81819.9</v>
      </c>
      <c r="D58" s="40">
        <f t="shared" si="18"/>
        <v>5290.9</v>
      </c>
      <c r="E58" s="40">
        <f t="shared" si="18"/>
        <v>76529</v>
      </c>
      <c r="F58" s="40">
        <f t="shared" si="18"/>
        <v>0</v>
      </c>
      <c r="G58" s="40">
        <f t="shared" si="16"/>
        <v>13829.3</v>
      </c>
      <c r="H58" s="40">
        <f t="shared" si="19"/>
        <v>0</v>
      </c>
      <c r="I58" s="40">
        <f t="shared" si="19"/>
        <v>13829.3</v>
      </c>
      <c r="J58" s="40">
        <f t="shared" si="19"/>
        <v>0</v>
      </c>
      <c r="K58" s="40">
        <f t="shared" si="8"/>
        <v>-67990.59999999999</v>
      </c>
      <c r="L58" s="12">
        <f t="shared" si="17"/>
        <v>16.90212283319828</v>
      </c>
    </row>
    <row r="59" spans="1:12" ht="41.25" customHeight="1">
      <c r="A59" s="9" t="s">
        <v>47</v>
      </c>
      <c r="B59" s="25" t="s">
        <v>28</v>
      </c>
      <c r="C59" s="40">
        <f>D59+E59+F59</f>
        <v>81819.9</v>
      </c>
      <c r="D59" s="40">
        <v>5290.9</v>
      </c>
      <c r="E59" s="40">
        <v>76529</v>
      </c>
      <c r="F59" s="40"/>
      <c r="G59" s="40">
        <f t="shared" si="16"/>
        <v>13829.3</v>
      </c>
      <c r="H59" s="40"/>
      <c r="I59" s="40">
        <v>13829.3</v>
      </c>
      <c r="J59" s="40"/>
      <c r="K59" s="40">
        <f t="shared" si="8"/>
        <v>-67990.59999999999</v>
      </c>
      <c r="L59" s="12">
        <f t="shared" si="17"/>
        <v>16.90212283319828</v>
      </c>
    </row>
    <row r="60" spans="1:12" ht="19.5" customHeight="1">
      <c r="A60" s="6" t="s">
        <v>40</v>
      </c>
      <c r="B60" s="6"/>
      <c r="C60" s="42">
        <f aca="true" t="shared" si="20" ref="C60:J60">C61</f>
        <v>32093.4</v>
      </c>
      <c r="D60" s="42">
        <f t="shared" si="20"/>
        <v>0</v>
      </c>
      <c r="E60" s="42">
        <f t="shared" si="20"/>
        <v>0</v>
      </c>
      <c r="F60" s="42">
        <f t="shared" si="20"/>
        <v>32093.4</v>
      </c>
      <c r="G60" s="42">
        <f t="shared" si="20"/>
        <v>12000</v>
      </c>
      <c r="H60" s="42">
        <f t="shared" si="20"/>
        <v>0</v>
      </c>
      <c r="I60" s="42">
        <f t="shared" si="20"/>
        <v>0</v>
      </c>
      <c r="J60" s="42">
        <f t="shared" si="20"/>
        <v>12000</v>
      </c>
      <c r="K60" s="42">
        <f t="shared" si="8"/>
        <v>-20093.4</v>
      </c>
      <c r="L60" s="13">
        <f t="shared" si="17"/>
        <v>37.39086541157995</v>
      </c>
    </row>
    <row r="61" spans="1:12" ht="17.25" customHeight="1">
      <c r="A61" s="7" t="s">
        <v>41</v>
      </c>
      <c r="B61" s="7"/>
      <c r="C61" s="41">
        <f aca="true" t="shared" si="21" ref="C61:J61">C62+C63+C64+C65+C66</f>
        <v>32093.4</v>
      </c>
      <c r="D61" s="41">
        <f t="shared" si="21"/>
        <v>0</v>
      </c>
      <c r="E61" s="41">
        <f t="shared" si="21"/>
        <v>0</v>
      </c>
      <c r="F61" s="41">
        <f t="shared" si="21"/>
        <v>32093.4</v>
      </c>
      <c r="G61" s="41">
        <f t="shared" si="21"/>
        <v>12000</v>
      </c>
      <c r="H61" s="41">
        <f t="shared" si="21"/>
        <v>0</v>
      </c>
      <c r="I61" s="41">
        <f t="shared" si="21"/>
        <v>0</v>
      </c>
      <c r="J61" s="41">
        <f t="shared" si="21"/>
        <v>12000</v>
      </c>
      <c r="K61" s="41">
        <f t="shared" si="8"/>
        <v>-20093.4</v>
      </c>
      <c r="L61" s="48">
        <f t="shared" si="17"/>
        <v>37.39086541157995</v>
      </c>
    </row>
    <row r="62" spans="1:12" ht="48" customHeight="1">
      <c r="A62" s="8" t="s">
        <v>42</v>
      </c>
      <c r="B62" s="25" t="s">
        <v>28</v>
      </c>
      <c r="C62" s="40">
        <f>D62+E62+F62</f>
        <v>16139.2</v>
      </c>
      <c r="D62" s="40"/>
      <c r="E62" s="40"/>
      <c r="F62" s="40">
        <v>16139.2</v>
      </c>
      <c r="G62" s="40">
        <f>H62+I62+J62</f>
        <v>12000</v>
      </c>
      <c r="H62" s="40"/>
      <c r="I62" s="40"/>
      <c r="J62" s="40">
        <v>12000</v>
      </c>
      <c r="K62" s="40">
        <f t="shared" si="8"/>
        <v>-4139.200000000001</v>
      </c>
      <c r="L62" s="12">
        <f t="shared" si="17"/>
        <v>74.35312778824229</v>
      </c>
    </row>
    <row r="63" spans="1:12" ht="36.75" customHeight="1">
      <c r="A63" s="8" t="s">
        <v>61</v>
      </c>
      <c r="B63" s="25" t="s">
        <v>28</v>
      </c>
      <c r="C63" s="40">
        <f>D63+E63+F63</f>
        <v>12954.2</v>
      </c>
      <c r="D63" s="40"/>
      <c r="E63" s="40"/>
      <c r="F63" s="40">
        <v>12954.2</v>
      </c>
      <c r="G63" s="40">
        <f>H63+I63+J63</f>
        <v>0</v>
      </c>
      <c r="H63" s="40"/>
      <c r="I63" s="40"/>
      <c r="J63" s="40"/>
      <c r="K63" s="40">
        <f t="shared" si="8"/>
        <v>-12954.2</v>
      </c>
      <c r="L63" s="12">
        <f t="shared" si="17"/>
        <v>0</v>
      </c>
    </row>
    <row r="64" spans="1:12" ht="63" customHeight="1">
      <c r="A64" s="8" t="s">
        <v>90</v>
      </c>
      <c r="B64" s="25" t="s">
        <v>28</v>
      </c>
      <c r="C64" s="40">
        <f>D64+E64+F64</f>
        <v>1000</v>
      </c>
      <c r="D64" s="40"/>
      <c r="E64" s="40"/>
      <c r="F64" s="40">
        <v>1000</v>
      </c>
      <c r="G64" s="40">
        <f>H64+I64+J64</f>
        <v>0</v>
      </c>
      <c r="H64" s="40"/>
      <c r="I64" s="40"/>
      <c r="J64" s="40"/>
      <c r="K64" s="40">
        <f t="shared" si="8"/>
        <v>-1000</v>
      </c>
      <c r="L64" s="12">
        <f t="shared" si="17"/>
        <v>0</v>
      </c>
    </row>
    <row r="65" spans="1:12" ht="51" customHeight="1">
      <c r="A65" s="8" t="s">
        <v>86</v>
      </c>
      <c r="B65" s="25" t="s">
        <v>28</v>
      </c>
      <c r="C65" s="40">
        <f>D65+E65+F65</f>
        <v>1000</v>
      </c>
      <c r="D65" s="40"/>
      <c r="E65" s="40"/>
      <c r="F65" s="40">
        <v>1000</v>
      </c>
      <c r="G65" s="40">
        <f>H65+I65+J65</f>
        <v>0</v>
      </c>
      <c r="H65" s="40"/>
      <c r="I65" s="40"/>
      <c r="J65" s="40"/>
      <c r="K65" s="40">
        <f t="shared" si="8"/>
        <v>-1000</v>
      </c>
      <c r="L65" s="12">
        <f t="shared" si="17"/>
        <v>0</v>
      </c>
    </row>
    <row r="66" spans="1:12" ht="50.25" customHeight="1">
      <c r="A66" s="8" t="s">
        <v>87</v>
      </c>
      <c r="B66" s="25" t="s">
        <v>28</v>
      </c>
      <c r="C66" s="40">
        <f>D66+E66+F66</f>
        <v>1000</v>
      </c>
      <c r="D66" s="40"/>
      <c r="E66" s="40"/>
      <c r="F66" s="40">
        <v>1000</v>
      </c>
      <c r="G66" s="40">
        <f>H66+I66+J66</f>
        <v>0</v>
      </c>
      <c r="H66" s="40"/>
      <c r="I66" s="40"/>
      <c r="J66" s="40"/>
      <c r="K66" s="40">
        <f t="shared" si="8"/>
        <v>-1000</v>
      </c>
      <c r="L66" s="12">
        <f t="shared" si="17"/>
        <v>0</v>
      </c>
    </row>
    <row r="67" spans="1:12" s="5" customFormat="1" ht="33.75" customHeight="1">
      <c r="A67" s="6" t="s">
        <v>12</v>
      </c>
      <c r="B67" s="6"/>
      <c r="C67" s="42">
        <f aca="true" t="shared" si="22" ref="C67:J67">C9+C12+C25+C37+C57+C60</f>
        <v>1050275.6</v>
      </c>
      <c r="D67" s="42">
        <f t="shared" si="22"/>
        <v>120224.9</v>
      </c>
      <c r="E67" s="42">
        <f t="shared" si="22"/>
        <v>556844.4</v>
      </c>
      <c r="F67" s="42">
        <f t="shared" si="22"/>
        <v>373206.30000000005</v>
      </c>
      <c r="G67" s="42">
        <f t="shared" si="22"/>
        <v>766832.6000000001</v>
      </c>
      <c r="H67" s="42">
        <f t="shared" si="22"/>
        <v>105899</v>
      </c>
      <c r="I67" s="42">
        <f t="shared" si="22"/>
        <v>454784.19999999995</v>
      </c>
      <c r="J67" s="42">
        <f t="shared" si="22"/>
        <v>206149.4</v>
      </c>
      <c r="K67" s="42">
        <f t="shared" si="8"/>
        <v>-283443</v>
      </c>
      <c r="L67" s="13">
        <f t="shared" si="17"/>
        <v>73.01251214443143</v>
      </c>
    </row>
    <row r="69" spans="1:3" ht="30.75" customHeight="1">
      <c r="A69" s="21" t="s">
        <v>21</v>
      </c>
      <c r="C69" s="21" t="s">
        <v>25</v>
      </c>
    </row>
    <row r="70" ht="57.75" customHeight="1">
      <c r="A70" s="1" t="s">
        <v>31</v>
      </c>
    </row>
    <row r="71" ht="15">
      <c r="B71" s="21"/>
    </row>
  </sheetData>
  <mergeCells count="18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A15:A16"/>
    <mergeCell ref="A17:A18"/>
    <mergeCell ref="A35:A36"/>
    <mergeCell ref="B35:B3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2011-11-03T07:20:09Z</cp:lastPrinted>
  <dcterms:created xsi:type="dcterms:W3CDTF">2007-01-23T06:19:47Z</dcterms:created>
  <dcterms:modified xsi:type="dcterms:W3CDTF">2011-11-07T10:04:44Z</dcterms:modified>
  <cp:category/>
  <cp:version/>
  <cp:contentType/>
  <cp:contentStatus/>
</cp:coreProperties>
</file>