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6660" firstSheet="22" activeTab="25"/>
  </bookViews>
  <sheets>
    <sheet name="01.02.2011(руб)" sheetId="1" r:id="rId1"/>
    <sheet name="01.02.2011(т,руб)" sheetId="2" r:id="rId2"/>
    <sheet name="01.03.2011(руб) " sheetId="3" r:id="rId3"/>
    <sheet name="01.03.2011(т.руб)" sheetId="4" r:id="rId4"/>
    <sheet name="01.04.2011(руб)" sheetId="5" r:id="rId5"/>
    <sheet name="01.04.2011(т.руб) " sheetId="6" r:id="rId6"/>
    <sheet name="01.05.2011(руб) " sheetId="7" r:id="rId7"/>
    <sheet name="01.05.2011(т.руб) " sheetId="8" r:id="rId8"/>
    <sheet name="01.06.2011(руб)" sheetId="9" r:id="rId9"/>
    <sheet name="01.06.2011(т.руб)  " sheetId="10" r:id="rId10"/>
    <sheet name="01.07.2011(руб)  " sheetId="11" r:id="rId11"/>
    <sheet name="01.07.2011(т.руб)  " sheetId="12" r:id="rId12"/>
    <sheet name="01.08.2011(руб)" sheetId="13" r:id="rId13"/>
    <sheet name="01.08.2011(т.руб)" sheetId="14" r:id="rId14"/>
    <sheet name="01.09.2011(руб)" sheetId="15" r:id="rId15"/>
    <sheet name="01.09.2011(т.руб)" sheetId="16" r:id="rId16"/>
    <sheet name="01.10.2011(руб) " sheetId="17" r:id="rId17"/>
    <sheet name="01.10.2011(т.руб)" sheetId="18" r:id="rId18"/>
    <sheet name="01.11.2011(руб)  " sheetId="19" r:id="rId19"/>
    <sheet name="01.11.2011(т.руб)" sheetId="20" r:id="rId20"/>
    <sheet name="21.11.2011(т.руб)" sheetId="21" r:id="rId21"/>
    <sheet name="01.12.2011(руб)" sheetId="22" r:id="rId22"/>
    <sheet name="01.12.2011(т.руб)" sheetId="23" r:id="rId23"/>
    <sheet name="30.12.2011(руб)" sheetId="24" r:id="rId24"/>
    <sheet name="за 2011г. (руб)" sheetId="25" r:id="rId25"/>
    <sheet name="за 2011г. (т.руб)" sheetId="26" r:id="rId26"/>
  </sheets>
  <definedNames>
    <definedName name="_xlnm.Print_Titles" localSheetId="0">'01.02.2011(руб)'!$5:$8</definedName>
    <definedName name="_xlnm.Print_Titles" localSheetId="1">'01.02.2011(т,руб)'!$5:$8</definedName>
    <definedName name="_xlnm.Print_Titles" localSheetId="2">'01.03.2011(руб) '!$5:$8</definedName>
    <definedName name="_xlnm.Print_Titles" localSheetId="3">'01.03.2011(т.руб)'!$5:$8</definedName>
    <definedName name="_xlnm.Print_Titles" localSheetId="4">'01.04.2011(руб)'!$5:$8</definedName>
    <definedName name="_xlnm.Print_Titles" localSheetId="5">'01.04.2011(т.руб) '!$5:$8</definedName>
    <definedName name="_xlnm.Print_Titles" localSheetId="6">'01.05.2011(руб) '!$5:$8</definedName>
    <definedName name="_xlnm.Print_Titles" localSheetId="7">'01.05.2011(т.руб) '!$5:$8</definedName>
    <definedName name="_xlnm.Print_Titles" localSheetId="8">'01.06.2011(руб)'!$5:$8</definedName>
    <definedName name="_xlnm.Print_Titles" localSheetId="9">'01.06.2011(т.руб)  '!$5:$8</definedName>
    <definedName name="_xlnm.Print_Titles" localSheetId="10">'01.07.2011(руб)  '!$5:$8</definedName>
    <definedName name="_xlnm.Print_Titles" localSheetId="11">'01.07.2011(т.руб)  '!$5:$8</definedName>
    <definedName name="_xlnm.Print_Titles" localSheetId="12">'01.08.2011(руб)'!$5:$8</definedName>
    <definedName name="_xlnm.Print_Titles" localSheetId="13">'01.08.2011(т.руб)'!$5:$8</definedName>
    <definedName name="_xlnm.Print_Titles" localSheetId="14">'01.09.2011(руб)'!$5:$8</definedName>
    <definedName name="_xlnm.Print_Titles" localSheetId="15">'01.09.2011(т.руб)'!$5:$8</definedName>
    <definedName name="_xlnm.Print_Titles" localSheetId="16">'01.10.2011(руб) '!$5:$8</definedName>
    <definedName name="_xlnm.Print_Titles" localSheetId="17">'01.10.2011(т.руб)'!$5:$8</definedName>
    <definedName name="_xlnm.Print_Titles" localSheetId="18">'01.11.2011(руб)  '!$5:$8</definedName>
    <definedName name="_xlnm.Print_Titles" localSheetId="19">'01.11.2011(т.руб)'!$5:$8</definedName>
    <definedName name="_xlnm.Print_Titles" localSheetId="21">'01.12.2011(руб)'!$5:$8</definedName>
    <definedName name="_xlnm.Print_Titles" localSheetId="22">'01.12.2011(т.руб)'!$5:$8</definedName>
    <definedName name="_xlnm.Print_Titles" localSheetId="20">'21.11.2011(т.руб)'!$5:$8</definedName>
    <definedName name="_xlnm.Print_Titles" localSheetId="23">'30.12.2011(руб)'!$5:$8</definedName>
    <definedName name="_xlnm.Print_Titles" localSheetId="24">'за 2011г. (руб)'!$5:$8</definedName>
    <definedName name="_xlnm.Print_Titles" localSheetId="25">'за 2011г. (т.руб)'!$5:$8</definedName>
    <definedName name="_xlnm.Print_Area" localSheetId="0">'01.02.2011(руб)'!$A$1:$L$51</definedName>
    <definedName name="_xlnm.Print_Area" localSheetId="1">'01.02.2011(т,руб)'!$A$1:$L$51</definedName>
    <definedName name="_xlnm.Print_Area" localSheetId="2">'01.03.2011(руб) '!$A$1:$L$51</definedName>
    <definedName name="_xlnm.Print_Area" localSheetId="3">'01.03.2011(т.руб)'!$A$1:$L$51</definedName>
    <definedName name="_xlnm.Print_Area" localSheetId="4">'01.04.2011(руб)'!$A$1:$L$52</definedName>
    <definedName name="_xlnm.Print_Area" localSheetId="5">'01.04.2011(т.руб) '!$A$1:$L$52</definedName>
    <definedName name="_xlnm.Print_Area" localSheetId="6">'01.05.2011(руб) '!$A$1:$L$53</definedName>
    <definedName name="_xlnm.Print_Area" localSheetId="7">'01.05.2011(т.руб) '!$A$1:$L$53</definedName>
    <definedName name="_xlnm.Print_Area" localSheetId="8">'01.06.2011(руб)'!$A$1:$L$59</definedName>
    <definedName name="_xlnm.Print_Area" localSheetId="9">'01.06.2011(т.руб)  '!$A$1:$L$59</definedName>
    <definedName name="_xlnm.Print_Area" localSheetId="10">'01.07.2011(руб)  '!$A$1:$L$60</definedName>
    <definedName name="_xlnm.Print_Area" localSheetId="11">'01.07.2011(т.руб)  '!$A$1:$L$60</definedName>
    <definedName name="_xlnm.Print_Area" localSheetId="12">'01.08.2011(руб)'!$A$1:$L$59</definedName>
    <definedName name="_xlnm.Print_Area" localSheetId="13">'01.08.2011(т.руб)'!$A$1:$L$59</definedName>
    <definedName name="_xlnm.Print_Area" localSheetId="14">'01.09.2011(руб)'!$A$1:$L$59</definedName>
    <definedName name="_xlnm.Print_Area" localSheetId="15">'01.09.2011(т.руб)'!$A$1:$L$59</definedName>
    <definedName name="_xlnm.Print_Area" localSheetId="16">'01.10.2011(руб) '!$A$1:$L$68</definedName>
    <definedName name="_xlnm.Print_Area" localSheetId="17">'01.10.2011(т.руб)'!$A$1:$L$68</definedName>
    <definedName name="_xlnm.Print_Area" localSheetId="18">'01.11.2011(руб)  '!$A$1:$L$70</definedName>
    <definedName name="_xlnm.Print_Area" localSheetId="19">'01.11.2011(т.руб)'!$A$1:$L$70</definedName>
    <definedName name="_xlnm.Print_Area" localSheetId="21">'01.12.2011(руб)'!$A$1:$L$73</definedName>
    <definedName name="_xlnm.Print_Area" localSheetId="22">'01.12.2011(т.руб)'!$A$1:$L$73</definedName>
    <definedName name="_xlnm.Print_Area" localSheetId="20">'21.11.2011(т.руб)'!$A$1:$L$70</definedName>
    <definedName name="_xlnm.Print_Area" localSheetId="23">'30.12.2011(руб)'!$A$1:$L$71</definedName>
    <definedName name="_xlnm.Print_Area" localSheetId="24">'за 2011г. (руб)'!$A$1:$L$72</definedName>
    <definedName name="_xlnm.Print_Area" localSheetId="25">'за 2011г. (т.руб)'!$A$1:$L$72</definedName>
  </definedNames>
  <calcPr fullCalcOnLoad="1"/>
</workbook>
</file>

<file path=xl/sharedStrings.xml><?xml version="1.0" encoding="utf-8"?>
<sst xmlns="http://schemas.openxmlformats.org/spreadsheetml/2006/main" count="2651" uniqueCount="211">
  <si>
    <r>
      <t xml:space="preserve">Проектирование реконструкции объекта  ДОД  "ДЮСШ по видам единоборства имени олимпийского чемпиона В.С.Соколова" под детское дошкольное образовательное учреждение по Эгерскому  бульвару 35, корпус 1 в г.Чебоксары (детский сад на 205 мест)     </t>
    </r>
    <r>
      <rPr>
        <b/>
        <i/>
        <sz val="12"/>
        <rFont val="Arial Cyr"/>
        <family val="0"/>
      </rPr>
      <t xml:space="preserve"> 07 01 1020102 003 226           </t>
    </r>
  </si>
  <si>
    <r>
      <t xml:space="preserve">Проектирование реконструкции объекта  ДОД  "ДЮСШ по видам единоборства имени олимпийского чемпиона В.С.Соколова" под детское дошкольное образовательное учреждение по Эгерскому  бульвару 35, корпус 1 в г.Чебоксары (детский сад на 205 мест)       </t>
    </r>
    <r>
      <rPr>
        <b/>
        <i/>
        <sz val="12"/>
        <rFont val="Arial Cyr"/>
        <family val="0"/>
      </rPr>
      <t xml:space="preserve">07 01 1020102 003 226          </t>
    </r>
  </si>
  <si>
    <r>
      <t xml:space="preserve">Проектирование реконструкции объекта  ДОД  "ДЮСШ по видам единоборства имени олимпийского чемпиона В.С.Соколова" под детское дошкольное образовательное учреждение по Эгерскому  бульвару 35, корпус 1 в г.Чебоксары (детский сад на 205 мест)     </t>
    </r>
    <r>
      <rPr>
        <b/>
        <i/>
        <sz val="12"/>
        <rFont val="Arial Cyr"/>
        <family val="0"/>
      </rPr>
      <t xml:space="preserve">07 01 1020102 003 226            </t>
    </r>
  </si>
  <si>
    <r>
      <t xml:space="preserve">Проектирование реконструкции объекта  ДОД  "ДЮСШ по видам единоборства имени олимпийского чемпиона В.С.Соколова" под детское дошкольное образовательное учреждение по Эгерскому  бульвару 35, корпус 1 в г.Чебоксары (детский сад на 205 мест)      </t>
    </r>
    <r>
      <rPr>
        <b/>
        <i/>
        <sz val="12"/>
        <rFont val="Arial Cyr"/>
        <family val="0"/>
      </rPr>
      <t xml:space="preserve">07 01 1020102 003 226           </t>
    </r>
  </si>
  <si>
    <r>
      <t xml:space="preserve">Разработка проектно-сметной документации реконструкции автономного учреждения дополнительного образования для детей "ЮНИТЕКС" Минобразования Чувашии под детское дошкольное образовательное учреждение по Бульвару Юности, 21а в городе Чебоксары (детский сад на 220 мест)                                              </t>
    </r>
    <r>
      <rPr>
        <b/>
        <i/>
        <sz val="12"/>
        <rFont val="Arial Cyr"/>
        <family val="0"/>
      </rPr>
      <t xml:space="preserve"> 07 01 1020102 003 226   </t>
    </r>
    <r>
      <rPr>
        <sz val="12"/>
        <rFont val="Arial Cyr"/>
        <family val="0"/>
      </rPr>
      <t xml:space="preserve">                                  </t>
    </r>
  </si>
  <si>
    <r>
      <t xml:space="preserve">Проектирование реконструкции объекта "Частное образовательное учреждение "Центр интеллект" под детское дошкольное образовательное учреждение по ул. Хузангая, дом 11а в г.Чебоксары  (детский сад на 150 мест)             </t>
    </r>
    <r>
      <rPr>
        <b/>
        <i/>
        <sz val="12"/>
        <rFont val="Arial Cyr"/>
        <family val="0"/>
      </rPr>
      <t xml:space="preserve">07 01 1020102 003 226     </t>
    </r>
    <r>
      <rPr>
        <sz val="12"/>
        <rFont val="Arial Cyr"/>
        <family val="0"/>
      </rPr>
      <t xml:space="preserve">         </t>
    </r>
  </si>
  <si>
    <r>
      <t xml:space="preserve">Проектирование реконструкции объекта "Частное образовательное учреждение "Центр интеллект" под детское дошкольное образовательное учреждение по ул. Хузангая, дом 11а в г.Чебоксары  (детский сад на 150 мест)             </t>
    </r>
    <r>
      <rPr>
        <b/>
        <i/>
        <sz val="12"/>
        <rFont val="Arial Cyr"/>
        <family val="0"/>
      </rPr>
      <t xml:space="preserve">07 01 1020102 003 226 </t>
    </r>
    <r>
      <rPr>
        <sz val="12"/>
        <rFont val="Arial Cyr"/>
        <family val="0"/>
      </rPr>
      <t xml:space="preserve">          </t>
    </r>
  </si>
  <si>
    <r>
      <t xml:space="preserve">Проектирование реконструкции объекта "Частное образовательное учреждение "Центр интеллект" под детское дошкольное образовательное учреждение по ул. Хузангая, дом 11а в г.Чебоксары  (детский сад на 150 мест)             </t>
    </r>
    <r>
      <rPr>
        <b/>
        <i/>
        <sz val="12"/>
        <rFont val="Arial Cyr"/>
        <family val="0"/>
      </rPr>
      <t xml:space="preserve">07 01 1020102 003 226        </t>
    </r>
    <r>
      <rPr>
        <sz val="12"/>
        <rFont val="Arial Cyr"/>
        <family val="0"/>
      </rPr>
      <t xml:space="preserve">  </t>
    </r>
  </si>
  <si>
    <r>
      <t xml:space="preserve">Проектирование реконструкции объекта "Частное образовательное учреждение "Центр интеллект" под детское дошкольное образовательное учреждение по ул. Хузангая, дом 11а в г.Чебоксары  (детский сад на 150 мест)            </t>
    </r>
    <r>
      <rPr>
        <b/>
        <i/>
        <sz val="12"/>
        <rFont val="Arial Cyr"/>
        <family val="0"/>
      </rPr>
      <t xml:space="preserve"> 07 01 1020102 003 226</t>
    </r>
  </si>
  <si>
    <r>
      <t xml:space="preserve">Переселение граждан из ветхого и аварийного жилого фонда                          </t>
    </r>
    <r>
      <rPr>
        <b/>
        <i/>
        <sz val="12"/>
        <rFont val="Arial Cyr"/>
        <family val="0"/>
      </rPr>
      <t>05 01 0980202 500 310</t>
    </r>
  </si>
  <si>
    <t>Всего</t>
  </si>
  <si>
    <t>в том числе</t>
  </si>
  <si>
    <t>ФБ</t>
  </si>
  <si>
    <t>РБ</t>
  </si>
  <si>
    <t>ГБ</t>
  </si>
  <si>
    <t xml:space="preserve">     Коммунальное хозяйство</t>
  </si>
  <si>
    <t xml:space="preserve">     Дошкольное образование</t>
  </si>
  <si>
    <t>НАЦИОНАЛЬНАЯ ЭКОНОМИКА - ВСЕГО</t>
  </si>
  <si>
    <t xml:space="preserve">             ЖИЛИЩНО КОММУНАЛЬНОЕ ХОЗЯЙСТВО - ВСЕГО</t>
  </si>
  <si>
    <t>ОБРАЗОВАНИЕ - ВСЕГО</t>
  </si>
  <si>
    <t>СОЦИАЛЬНАЯ ПОЛИТИКА - ВСЕГО</t>
  </si>
  <si>
    <t>ИТОГО ЗА ГОД ПО АДРЕСНОЙ ИНВЕСТИЦИОННОЙ ПРОГРАММЕ</t>
  </si>
  <si>
    <t xml:space="preserve">     Жилищное хозяйство</t>
  </si>
  <si>
    <t xml:space="preserve">      Дорожное хозяйство</t>
  </si>
  <si>
    <t>ОБЩЕГОСУДАРСТВЕННЫЕ ВОПРОСЫ - ВСЕГО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</si>
  <si>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</si>
  <si>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r>
      <t xml:space="preserve">Рекультивация действующего полигона ТБО для муниципальных нужд                      </t>
    </r>
    <r>
      <rPr>
        <b/>
        <i/>
        <sz val="12"/>
        <rFont val="Arial Cyr"/>
        <family val="0"/>
      </rPr>
      <t>05 02 1020102 003 310</t>
    </r>
  </si>
  <si>
    <t xml:space="preserve">     Благоустройство</t>
  </si>
  <si>
    <t xml:space="preserve">      Социальное обеспечение населения</t>
  </si>
  <si>
    <t>Наименование расходов</t>
  </si>
  <si>
    <r>
      <t xml:space="preserve">Строительство многофункционального центра по представлению государственных и муниципальных услуг                                                                             </t>
    </r>
    <r>
      <rPr>
        <b/>
        <i/>
        <sz val="12"/>
        <rFont val="Arial Cyp"/>
        <family val="0"/>
      </rPr>
      <t xml:space="preserve"> 01 04 0021300 500 310</t>
    </r>
  </si>
  <si>
    <r>
      <t xml:space="preserve">Реконструкция автомобильной дороги по Эгерскому бульвару на участке от ул.Ленинского комсомола до ул. Хевешская                         </t>
    </r>
    <r>
      <rPr>
        <b/>
        <i/>
        <sz val="12"/>
        <rFont val="Arial Cyp"/>
        <family val="0"/>
      </rPr>
      <t>04 09 5226419 003 310</t>
    </r>
  </si>
  <si>
    <t>(тыс.рублей)</t>
  </si>
  <si>
    <t xml:space="preserve">Начальник                                                                            </t>
  </si>
  <si>
    <t>Отклонение от плана на</t>
  </si>
  <si>
    <t>год</t>
  </si>
  <si>
    <t>% вып. плана к плану на</t>
  </si>
  <si>
    <t>Н.Р.Чижанова</t>
  </si>
  <si>
    <t>Информация</t>
  </si>
  <si>
    <t>Главные распорядители и получатели средств бюджета</t>
  </si>
  <si>
    <t xml:space="preserve">УАиГ </t>
  </si>
  <si>
    <t>МУ «УЖКХиБ»</t>
  </si>
  <si>
    <t>(рублей)</t>
  </si>
  <si>
    <r>
      <t xml:space="preserve">Строительство жилья для детей-сирот                                                                      </t>
    </r>
    <r>
      <rPr>
        <b/>
        <i/>
        <sz val="12"/>
        <color indexed="8"/>
        <rFont val="Aria Cypl"/>
        <family val="0"/>
      </rPr>
      <t>10 03 5053600 003 310</t>
    </r>
  </si>
  <si>
    <t>Лукина С.А.    23-51-32</t>
  </si>
  <si>
    <r>
      <t xml:space="preserve">Строительство автомобильной  дороги №30 по ул. Коммунальная  слобода до ул. Пирогова (участок №4)                                                             </t>
    </r>
    <r>
      <rPr>
        <b/>
        <i/>
        <sz val="12"/>
        <rFont val="Arial Cyp"/>
        <family val="0"/>
      </rPr>
      <t>04 09 5226420 003 310</t>
    </r>
  </si>
  <si>
    <t>об исполнении инвестиционной программы г.Чебоксары на 01.02.2011 года</t>
  </si>
  <si>
    <t>План на 2011 год</t>
  </si>
  <si>
    <t>Кассовые расходы за январь 2011 года</t>
  </si>
  <si>
    <r>
      <t xml:space="preserve">Реконструкция II очереди ул.Калинина  от ул.Николаева до Калининского моста в г.Чебоксары. III этап-от ул.Текстильщиков до Калининского моста.                                      </t>
    </r>
    <r>
      <rPr>
        <b/>
        <i/>
        <sz val="12"/>
        <rFont val="Arial Cyp"/>
        <family val="0"/>
      </rPr>
      <t>04 09 3150201 003 310</t>
    </r>
  </si>
  <si>
    <r>
      <t xml:space="preserve">Строительство жилья  для граждан по решению судов                                      </t>
    </r>
    <r>
      <rPr>
        <b/>
        <i/>
        <sz val="12"/>
        <rFont val="Arial Cyr"/>
        <family val="0"/>
      </rPr>
      <t>05 01 1020102 003 310</t>
    </r>
  </si>
  <si>
    <r>
      <t xml:space="preserve">Строительство жилья для многодетных семей                                     </t>
    </r>
    <r>
      <rPr>
        <b/>
        <i/>
        <sz val="12"/>
        <color indexed="8"/>
        <rFont val="Arial"/>
        <family val="2"/>
      </rPr>
      <t>05 01 5220700 003 310</t>
    </r>
  </si>
  <si>
    <r>
      <t xml:space="preserve">Реконструкция II очереди ул.Калинина  от ул.Николаева до Калининского моста в г.Чебоксары.II этап - от Молодежного переулка до ул.Текстильщиков, г.Чебоксары        </t>
    </r>
    <r>
      <rPr>
        <b/>
        <i/>
        <sz val="12"/>
        <rFont val="Arial Cyp"/>
        <family val="0"/>
      </rPr>
      <t>04 09 5226423 003 31</t>
    </r>
  </si>
  <si>
    <r>
      <t xml:space="preserve">Ремонт Эгерского бульвара (от ул.Кукшумской до пр.Мира) г.Чебоксары                                                                                 </t>
    </r>
    <r>
      <rPr>
        <b/>
        <i/>
        <sz val="12"/>
        <rFont val="Arial Cyr"/>
        <family val="0"/>
      </rPr>
      <t>05 03 3150201 500 225</t>
    </r>
  </si>
  <si>
    <r>
      <t xml:space="preserve">Ремонт автодороги по пр.И.Яковлева на участке от Привокзальной площади до кольца пр.9-ой Пятилетки    </t>
    </r>
    <r>
      <rPr>
        <b/>
        <i/>
        <sz val="12"/>
        <rFont val="Arial Cyr"/>
        <family val="0"/>
      </rPr>
      <t>05 03 3150201 500 225</t>
    </r>
  </si>
  <si>
    <t xml:space="preserve">     Другие вопросы в области жилищно-коммунального хозяйства</t>
  </si>
  <si>
    <r>
      <t xml:space="preserve">Полигон твердых бытовых отходов (Чувашская Республика г. Новочебоксарск, ул.Промышленная)   </t>
    </r>
    <r>
      <rPr>
        <b/>
        <i/>
        <sz val="12"/>
        <rFont val="Arial Cyr"/>
        <family val="0"/>
      </rPr>
      <t>05 05 1020102 003 310</t>
    </r>
  </si>
  <si>
    <r>
      <t xml:space="preserve">Переустройство здания лицей – интернат им. Г.С.Лебедева по ул. Шумилова под детский сад на 180 мест (МДОУ №106) г.Чебоксары </t>
    </r>
    <r>
      <rPr>
        <b/>
        <i/>
        <sz val="12"/>
        <rFont val="Arial Cyr"/>
        <family val="0"/>
      </rPr>
      <t>07 01 1020102 003 310</t>
    </r>
  </si>
  <si>
    <r>
      <t xml:space="preserve">Переустройство здания и проведение инженерного и технического обследования несущих конструкций здания вечерней общеобразовательной школы № 2 по ул. Фруктовая, 31а  под детский сад на 95 мест                           </t>
    </r>
    <r>
      <rPr>
        <b/>
        <i/>
        <sz val="12"/>
        <rFont val="Arial Cyr"/>
        <family val="0"/>
      </rPr>
      <t xml:space="preserve">  07 01 1020102 003 310</t>
    </r>
  </si>
  <si>
    <r>
      <t xml:space="preserve">Строительство дошкольного образовательного учреждения, г.Чебоксары микрорайон "Волжский-3" на 200 мест    </t>
    </r>
    <r>
      <rPr>
        <b/>
        <i/>
        <sz val="12"/>
        <rFont val="Arial Cyr"/>
        <family val="0"/>
      </rPr>
      <t xml:space="preserve"> 07 01 5225224 003 310</t>
    </r>
  </si>
  <si>
    <t xml:space="preserve">      Общее образование</t>
  </si>
  <si>
    <t>ФИЗИЧЕСКАЯ КУЛЬТУРА И СПОРТ - ВСЕГО</t>
  </si>
  <si>
    <t xml:space="preserve">    Массовый спорт </t>
  </si>
  <si>
    <r>
      <t>Разработка ПСД на объект «Строительство ледового дворца на стадионе «Олимпийский»</t>
    </r>
    <r>
      <rPr>
        <b/>
        <i/>
        <sz val="12"/>
        <rFont val="Arial Cyr"/>
        <family val="0"/>
      </rPr>
      <t xml:space="preserve">                                                              11 02 1020102 003 226</t>
    </r>
  </si>
  <si>
    <r>
      <t xml:space="preserve">Полигон ТБО для гг.Чебоксары, Новочебоксарск и Чебоксарского района   </t>
    </r>
    <r>
      <rPr>
        <b/>
        <i/>
        <sz val="12"/>
        <rFont val="Arial Cyr"/>
        <family val="0"/>
      </rPr>
      <t>05 05 5224204 003 310</t>
    </r>
  </si>
  <si>
    <r>
      <t xml:space="preserve">Строительство автомобильной  дороги №30 по ул. Коммунальная  слобода до ул. Пирогова  (противооползневые мероприятия)                                        </t>
    </r>
    <r>
      <rPr>
        <b/>
        <i/>
        <sz val="12"/>
        <rFont val="Arial Cyp"/>
        <family val="0"/>
      </rPr>
      <t>04 09 5226416 003 310</t>
    </r>
  </si>
  <si>
    <r>
      <t>Строительство дошкольного образовательного учреждения, г.Чебоксары Проспект Тракторостроителей на 240 мест</t>
    </r>
    <r>
      <rPr>
        <b/>
        <i/>
        <sz val="12"/>
        <rFont val="Arial Cyr"/>
        <family val="0"/>
      </rPr>
      <t>07 01 5225225 003 310</t>
    </r>
  </si>
  <si>
    <r>
      <t xml:space="preserve">Строительство дошкольного образовательного учреждения, г.Чебоксары ул.Гладкова на 235 мест                                       </t>
    </r>
    <r>
      <rPr>
        <b/>
        <i/>
        <sz val="12"/>
        <rFont val="Arial Cyr"/>
        <family val="0"/>
      </rPr>
      <t xml:space="preserve"> 07 01 5225226 003 310</t>
    </r>
  </si>
  <si>
    <r>
      <t xml:space="preserve">Строительство дошкольного образовательного учреждения, г.Чебоксары ул.Гладкова на 235 мест                                             </t>
    </r>
    <r>
      <rPr>
        <b/>
        <i/>
        <sz val="12"/>
        <rFont val="Arial Cyr"/>
        <family val="0"/>
      </rPr>
      <t xml:space="preserve"> 07 01 5225226 003 310</t>
    </r>
  </si>
  <si>
    <r>
      <t xml:space="preserve">Разработка ПСД на строительство пристроя к крытому тренировочному катку МУДОД ДЮСШ по игровым видам спорта "Спартак"   </t>
    </r>
    <r>
      <rPr>
        <b/>
        <i/>
        <sz val="12"/>
        <rFont val="Arial Cyr"/>
        <family val="0"/>
      </rPr>
      <t>07 02 1020102 003 226</t>
    </r>
  </si>
  <si>
    <t>об исполнении инвестиционной программы г.Чебоксары на 01.03.2011 года</t>
  </si>
  <si>
    <t>Кассовые расходы за январь-февраль 2011 года</t>
  </si>
  <si>
    <t xml:space="preserve">     Охрана семьи и детства</t>
  </si>
  <si>
    <r>
      <t xml:space="preserve">Строительство жилья для детей-сирот                                                                     </t>
    </r>
    <r>
      <rPr>
        <b/>
        <i/>
        <sz val="12"/>
        <rFont val="Arial Cyr"/>
        <family val="0"/>
      </rPr>
      <t xml:space="preserve"> 10 04 5053600 003 310</t>
    </r>
  </si>
  <si>
    <r>
      <t xml:space="preserve">Строительство автомобильной  дороги №30 по ул. Коммунальная  слобода до ул. Пирогова  (противооползневые мероприятия)  </t>
    </r>
    <r>
      <rPr>
        <b/>
        <i/>
        <sz val="12"/>
        <rFont val="Arial Cyp"/>
        <family val="0"/>
      </rPr>
      <t>04 09 5226416 003 310</t>
    </r>
  </si>
  <si>
    <r>
      <t xml:space="preserve">Реконструкция автомобильной дороги по Эгерскому бульвару на участке от ул.Ленинского комсомола до ул. Хевешская  </t>
    </r>
    <r>
      <rPr>
        <b/>
        <i/>
        <sz val="12"/>
        <rFont val="Arial Cyp"/>
        <family val="0"/>
      </rPr>
      <t>04 09 5226419 003 310</t>
    </r>
  </si>
  <si>
    <r>
      <t xml:space="preserve">Строительство жилья  для граждан по решению судов  </t>
    </r>
    <r>
      <rPr>
        <b/>
        <i/>
        <sz val="12"/>
        <rFont val="Arial Cyr"/>
        <family val="0"/>
      </rPr>
      <t>05 01 1020102 003 310</t>
    </r>
  </si>
  <si>
    <r>
      <t xml:space="preserve">Строительство жилья для многодетных семей </t>
    </r>
    <r>
      <rPr>
        <b/>
        <i/>
        <sz val="12"/>
        <color indexed="8"/>
        <rFont val="Arial"/>
        <family val="2"/>
      </rPr>
      <t xml:space="preserve"> 05 01 5220700 003 310</t>
    </r>
  </si>
  <si>
    <r>
      <t xml:space="preserve">Ремонт автодороги по пр.И.Яковлева на участке от Привокзальной площади до кольца пр.9-ой Пятилетки                                                     </t>
    </r>
    <r>
      <rPr>
        <b/>
        <i/>
        <sz val="12"/>
        <rFont val="Arial Cyr"/>
        <family val="0"/>
      </rPr>
      <t>05 03 3150201 500 225</t>
    </r>
  </si>
  <si>
    <r>
      <t xml:space="preserve">Переустройство здания и проведение инженерного и технического обследования несущих конструкций здания вечерней общеобразовательной школы № 2 по ул. Фруктовая, 31а  под детский сад на 95 мест                                                                                  </t>
    </r>
    <r>
      <rPr>
        <b/>
        <i/>
        <sz val="12"/>
        <rFont val="Arial Cyr"/>
        <family val="0"/>
      </rPr>
      <t>07 01 1020102 003 310</t>
    </r>
  </si>
  <si>
    <r>
      <t>Разработка ПСД на строительство пристроя к крытому тренировочному катку МУДОД ДЮСШ по игровым видам спорта "Спартак"</t>
    </r>
    <r>
      <rPr>
        <b/>
        <i/>
        <sz val="12"/>
        <rFont val="Arial Cyr"/>
        <family val="0"/>
      </rPr>
      <t>07 02 1020102 003 226</t>
    </r>
  </si>
  <si>
    <r>
      <t xml:space="preserve">Реконструкция II очереди ул.Калинина  от ул.Николаева до Калининского моста в г.Чебоксары.II этап - от Молодежного переулка до ул.Текстильщиков, г.Чебоксары        </t>
    </r>
    <r>
      <rPr>
        <b/>
        <i/>
        <sz val="12"/>
        <rFont val="Arial Cyp"/>
        <family val="0"/>
      </rPr>
      <t>04 09 5226423 003 310</t>
    </r>
  </si>
  <si>
    <r>
      <t xml:space="preserve">Реконструкция II очереди ул.Калинина  от ул.Николаева до Калининского моста в г.Чебоксары.II этап - от Молодежного переулка до ул.Текстильщиков, г.Чебоксары                                      </t>
    </r>
    <r>
      <rPr>
        <b/>
        <i/>
        <sz val="12"/>
        <rFont val="Arial Cyp"/>
        <family val="0"/>
      </rPr>
      <t>04 09 5226423 003 310</t>
    </r>
  </si>
  <si>
    <r>
      <t xml:space="preserve">Полигон ТБО для гг.Чебоксары, Новочебоксарск и Чебоксарского района  </t>
    </r>
    <r>
      <rPr>
        <b/>
        <i/>
        <sz val="12"/>
        <rFont val="Arial Cyr"/>
        <family val="0"/>
      </rPr>
      <t xml:space="preserve"> 05 02 5224204 003 310</t>
    </r>
  </si>
  <si>
    <r>
      <t xml:space="preserve">Полигон ТБО для гг.Чебоксары, Новочебоксарск и Чебоксарского района   </t>
    </r>
    <r>
      <rPr>
        <b/>
        <i/>
        <sz val="12"/>
        <rFont val="Arial Cyr"/>
        <family val="0"/>
      </rPr>
      <t>05 02 5224204 003 310</t>
    </r>
  </si>
  <si>
    <r>
      <t xml:space="preserve">Ремонт Эгерского бульвара (от ул.Кукшумской до пр.Мира) г.Чебоксары    </t>
    </r>
    <r>
      <rPr>
        <b/>
        <i/>
        <sz val="12"/>
        <rFont val="Arial Cyr"/>
        <family val="0"/>
      </rPr>
      <t>05 03 3150201 500 225</t>
    </r>
  </si>
  <si>
    <r>
      <t xml:space="preserve">Строительство дошкольного образовательного учреждения, г.Чебоксары микрорайон "Волжский-3" на 200 мест         </t>
    </r>
    <r>
      <rPr>
        <b/>
        <i/>
        <sz val="12"/>
        <rFont val="Arial Cyr"/>
        <family val="0"/>
      </rPr>
      <t xml:space="preserve"> 07 01 5225224 003 310</t>
    </r>
  </si>
  <si>
    <r>
      <t xml:space="preserve">Строительство дошкольного образовательного учреждения, г.Чебоксары Проспект Тракторостроителей на 240 мест                                         </t>
    </r>
    <r>
      <rPr>
        <b/>
        <i/>
        <sz val="12"/>
        <rFont val="Arial Cyr"/>
        <family val="0"/>
      </rPr>
      <t>07 01 5225225 003 310</t>
    </r>
  </si>
  <si>
    <r>
      <t xml:space="preserve">Переселение граждан из ветхого и аварийного жилого фонда                                  </t>
    </r>
    <r>
      <rPr>
        <b/>
        <i/>
        <sz val="12"/>
        <rFont val="Arial Cyr"/>
        <family val="0"/>
      </rPr>
      <t>05 01 0980202 500 310</t>
    </r>
  </si>
  <si>
    <r>
      <t xml:space="preserve">Ремонт Эгерского бульвара (от ул.Кукшумской до пр.Мира) г.Чебоксары                                                                                 </t>
    </r>
    <r>
      <rPr>
        <b/>
        <i/>
        <sz val="12"/>
        <rFont val="Arial Cyr"/>
        <family val="0"/>
      </rPr>
      <t>05 03 3150201 003 225</t>
    </r>
  </si>
  <si>
    <t xml:space="preserve">      Дорожное хозяйство (дорожные фонды)</t>
  </si>
  <si>
    <t>Дорожное хозяйство (дорожные фонды)</t>
  </si>
  <si>
    <r>
      <t xml:space="preserve">Полигон твердых бытовых отходов (Чувашская Республика г. Новочебоксарск, ул.Промышленная) </t>
    </r>
    <r>
      <rPr>
        <b/>
        <i/>
        <sz val="12"/>
        <rFont val="Arial Cyr"/>
        <family val="0"/>
      </rPr>
      <t>05 05 1020102 003 310</t>
    </r>
  </si>
  <si>
    <r>
      <t xml:space="preserve">Ремонт автодороги по пр.И.Яковлева на участке от Привокзальной площади до кольца пр.9-ой Пятилетки                               </t>
    </r>
    <r>
      <rPr>
        <b/>
        <i/>
        <sz val="12"/>
        <rFont val="Arial Cyr"/>
        <family val="0"/>
      </rPr>
      <t>05 03 3150201 500 225</t>
    </r>
  </si>
  <si>
    <r>
      <t>Полигон твердых бытовых отходов (Чувашская Республика г. Новочебоксарск, ул.Промышленная)</t>
    </r>
    <r>
      <rPr>
        <b/>
        <i/>
        <sz val="12"/>
        <rFont val="Arial Cyr"/>
        <family val="0"/>
      </rPr>
      <t>05 05 1020102 003 310</t>
    </r>
  </si>
  <si>
    <r>
      <t xml:space="preserve">Строительство дошкольного образовательного учреждения, г.Чебоксары микрорайон "Волжский-3" на 200 мест                   </t>
    </r>
    <r>
      <rPr>
        <b/>
        <i/>
        <sz val="12"/>
        <rFont val="Arial Cyr"/>
        <family val="0"/>
      </rPr>
      <t xml:space="preserve"> 07 01 5225224 003 310</t>
    </r>
  </si>
  <si>
    <r>
      <t xml:space="preserve">Строительство дошкольного образовательного учреждения, г.Чебоксары Проспект Тракторостроителей на 240 мест                                                   </t>
    </r>
    <r>
      <rPr>
        <b/>
        <i/>
        <sz val="12"/>
        <rFont val="Arial Cyr"/>
        <family val="0"/>
      </rPr>
      <t>07 01 5225225 003 310</t>
    </r>
  </si>
  <si>
    <t>об исполнении инвестиционной программы г.Чебоксары на 01.04.2011 года</t>
  </si>
  <si>
    <t>Кассовые расходы за январь-март 2011 года</t>
  </si>
  <si>
    <r>
      <t xml:space="preserve">Полигон твердых бытовых отходов (Чувашская Республика г.Новочебоксарск, ул.Промышленная)                                </t>
    </r>
    <r>
      <rPr>
        <b/>
        <i/>
        <sz val="12"/>
        <rFont val="Arial Cyr"/>
        <family val="0"/>
      </rPr>
      <t>05 02 5224204 003 310</t>
    </r>
  </si>
  <si>
    <r>
      <t xml:space="preserve">Строительство Ледового дворца на стадионе "Олимпийский"                                      </t>
    </r>
    <r>
      <rPr>
        <b/>
        <i/>
        <sz val="12"/>
        <rFont val="Arial Cyr"/>
        <family val="0"/>
      </rPr>
      <t xml:space="preserve"> 11 02 1020102 003 310</t>
    </r>
  </si>
  <si>
    <r>
      <t xml:space="preserve">Строительство Ледового дворца на стадионе "Олимпийский"   </t>
    </r>
    <r>
      <rPr>
        <b/>
        <i/>
        <sz val="12"/>
        <rFont val="Arial Cyr"/>
        <family val="0"/>
      </rPr>
      <t>11 02 1020102 003 310</t>
    </r>
  </si>
  <si>
    <r>
      <t xml:space="preserve">Капитальный ремонт и ремонт автомобильных дорог общего пользования административных центров субъектов Российской Федерации (г.Чебоксары)   </t>
    </r>
    <r>
      <rPr>
        <b/>
        <i/>
        <sz val="12"/>
        <rFont val="Arial Cyp"/>
        <family val="0"/>
      </rPr>
      <t>04 09 3150206 365 225</t>
    </r>
  </si>
  <si>
    <r>
      <t xml:space="preserve">Капитальный ремонт и ремонт автомобильных дорог общего пользования административных центров субъектов Российской Федерации (г.Чебоксары)  </t>
    </r>
    <r>
      <rPr>
        <b/>
        <i/>
        <sz val="12"/>
        <rFont val="Arial Cyp"/>
        <family val="0"/>
      </rPr>
      <t xml:space="preserve">                                  04 09 3150206 365 225</t>
    </r>
  </si>
  <si>
    <r>
      <t xml:space="preserve">Переустройство здания и проведение инженерного и технического обследования несущих конструкций здания вечерней общеобразовательной школы № 2 по ул. Фруктовая, 31а  под детский сад на 95 мест                                       </t>
    </r>
    <r>
      <rPr>
        <b/>
        <i/>
        <sz val="12"/>
        <rFont val="Arial Cyr"/>
        <family val="0"/>
      </rPr>
      <t>07 01 5225224 003 310</t>
    </r>
    <r>
      <rPr>
        <sz val="12"/>
        <rFont val="Arial Cyr"/>
        <family val="0"/>
      </rPr>
      <t xml:space="preserve">                                                              </t>
    </r>
  </si>
  <si>
    <r>
      <t xml:space="preserve">Полигон твердых бытовых отходов (Чувашская Республика г.Новочебоксарск, ул.Промышленная)                    </t>
    </r>
    <r>
      <rPr>
        <b/>
        <i/>
        <sz val="12"/>
        <rFont val="Arial Cyr"/>
        <family val="0"/>
      </rPr>
      <t>05 02 5224204 003 310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</si>
  <si>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(вторая очередь)  </t>
    </r>
    <r>
      <rPr>
        <b/>
        <i/>
        <sz val="12"/>
        <rFont val="Arial Cyp"/>
        <family val="0"/>
      </rPr>
      <t xml:space="preserve"> 04 09 5226422 003 310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</si>
  <si>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(вторая очередь)  </t>
    </r>
    <r>
      <rPr>
        <b/>
        <i/>
        <sz val="12"/>
        <rFont val="Arial Cyp"/>
        <family val="0"/>
      </rPr>
      <t xml:space="preserve">                            04 09 5226422 003 310</t>
    </r>
  </si>
  <si>
    <r>
      <t xml:space="preserve">Переустройство здания и проведение инженерного и технического обследования несущих конструкций здания вечерней общеобразовательной школы № 2 по ул. Фруктовая, 31а  под детский сад на 95 мест                                       </t>
    </r>
    <r>
      <rPr>
        <b/>
        <i/>
        <sz val="12"/>
        <rFont val="Arial Cyr"/>
        <family val="0"/>
      </rPr>
      <t>07 01 5225224 003 310</t>
    </r>
    <r>
      <rPr>
        <sz val="12"/>
        <rFont val="Arial Cyr"/>
        <family val="0"/>
      </rPr>
      <t xml:space="preserve">     </t>
    </r>
  </si>
  <si>
    <t>об исполнении инвестиционной программы г.Чебоксары на 01.05.2011 года</t>
  </si>
  <si>
    <t>Кассовые расходы за январь-апрель 2011 года</t>
  </si>
  <si>
    <r>
      <t xml:space="preserve">Ремонт Эгерского бульвара (от ул.Кукшумской до пр.Мира) г.Чебоксары    </t>
    </r>
    <r>
      <rPr>
        <b/>
        <i/>
        <sz val="12"/>
        <rFont val="Arial Cyr"/>
        <family val="0"/>
      </rPr>
      <t>05 03 3150201 500 225                                                05 03 3150201 500 226</t>
    </r>
  </si>
  <si>
    <r>
      <t xml:space="preserve">Ремонт Эгерского бульвара (от ул.Кукшумской до пр.Мира) г.Чебоксары                                                                                 </t>
    </r>
    <r>
      <rPr>
        <b/>
        <i/>
        <sz val="12"/>
        <rFont val="Arial Cyr"/>
        <family val="0"/>
      </rPr>
      <t>05 03 3150201 003 225                                                                                              05 03 3150201 003 226</t>
    </r>
  </si>
  <si>
    <t>об исполнении инвестиционной программы г.Чебоксары на 01.06.2011 года</t>
  </si>
  <si>
    <t>Кассовые расходы за январь-май 2011 года</t>
  </si>
  <si>
    <t>в том числе:</t>
  </si>
  <si>
    <r>
      <t xml:space="preserve">проектно изыскательские работы               </t>
    </r>
    <r>
      <rPr>
        <b/>
        <i/>
        <sz val="12"/>
        <rFont val="Arial Cyr"/>
        <family val="0"/>
      </rPr>
      <t>07 01 5225224 003 226</t>
    </r>
  </si>
  <si>
    <r>
      <t xml:space="preserve">проектно изыскательские работы               </t>
    </r>
    <r>
      <rPr>
        <b/>
        <i/>
        <sz val="12"/>
        <rFont val="Arial Cyr"/>
        <family val="0"/>
      </rPr>
      <t>07 01 5225225 003 226</t>
    </r>
  </si>
  <si>
    <r>
      <t xml:space="preserve">проектно изыскательские работы               </t>
    </r>
    <r>
      <rPr>
        <b/>
        <i/>
        <sz val="12"/>
        <rFont val="Arial Cyr"/>
        <family val="0"/>
      </rPr>
      <t>07 01 5225226 003 226</t>
    </r>
  </si>
  <si>
    <r>
      <t xml:space="preserve">проектно-изыскательские работы                                                </t>
    </r>
    <r>
      <rPr>
        <b/>
        <i/>
        <sz val="12"/>
        <rFont val="Arial Cyr"/>
        <family val="0"/>
      </rPr>
      <t xml:space="preserve"> 07 01 5225224 003 226</t>
    </r>
  </si>
  <si>
    <r>
      <t xml:space="preserve">проектно-изыскательские работы                                         </t>
    </r>
    <r>
      <rPr>
        <b/>
        <i/>
        <sz val="12"/>
        <rFont val="Arial Cyr"/>
        <family val="0"/>
      </rPr>
      <t xml:space="preserve">    07 01 5225226 003 226</t>
    </r>
  </si>
  <si>
    <r>
      <t xml:space="preserve">проектно-изыскательские работы                                         </t>
    </r>
    <r>
      <rPr>
        <b/>
        <i/>
        <sz val="12"/>
        <rFont val="Arial Cyr"/>
        <family val="0"/>
      </rPr>
      <t xml:space="preserve"> 07 01 5225225 003 226</t>
    </r>
  </si>
  <si>
    <r>
      <t xml:space="preserve">Строительство дошкольного образовательного учреждения, г.Чебоксары микрорайон "Волжский-3" на 215 мест         </t>
    </r>
    <r>
      <rPr>
        <b/>
        <i/>
        <sz val="12"/>
        <rFont val="Arial Cyr"/>
        <family val="0"/>
      </rPr>
      <t xml:space="preserve"> 07 01 5225224 003 310</t>
    </r>
  </si>
  <si>
    <r>
      <t xml:space="preserve">Строительство дошкольного образовательного учреждения, г.Чебоксары микрорайон "Волжский-3" на 215 мест                   </t>
    </r>
    <r>
      <rPr>
        <b/>
        <i/>
        <sz val="12"/>
        <rFont val="Arial Cyr"/>
        <family val="0"/>
      </rPr>
      <t xml:space="preserve"> 07 01 5225224 003 310</t>
    </r>
  </si>
  <si>
    <t>об исполнении инвестиционной программы г.Чебоксары на 01.07.2011 года</t>
  </si>
  <si>
    <t>Кассовые расходы за январь-июнь 2011 года</t>
  </si>
  <si>
    <r>
      <t xml:space="preserve">Переселение граждан из ветхого и аварийного жилого фонда                                  </t>
    </r>
    <r>
      <rPr>
        <b/>
        <i/>
        <sz val="12"/>
        <rFont val="Arial Cyr"/>
        <family val="0"/>
      </rPr>
      <t>05 01 0980202 500 226</t>
    </r>
  </si>
  <si>
    <t>об исполнении инвестиционной программы г.Чебоксары на 01.08.2011 года</t>
  </si>
  <si>
    <t>Кассовые расходы за январь-июль 2011 года</t>
  </si>
  <si>
    <r>
      <t xml:space="preserve">Ремонт Эгерского бульвара (от ул.Кукшумской до пр.Мира) г.Чебоксары                                                                                 </t>
    </r>
    <r>
      <rPr>
        <b/>
        <i/>
        <sz val="12"/>
        <rFont val="Arial Cyr"/>
        <family val="0"/>
      </rPr>
      <t xml:space="preserve">05 03 3150201 003 225                              05 03 3150201 003 226                                                        </t>
    </r>
  </si>
  <si>
    <r>
      <t xml:space="preserve">Ремонт Эгерского бульвара (от ул.Кукшумской до пр.Мира) г.Чебоксары                                                                                 </t>
    </r>
    <r>
      <rPr>
        <b/>
        <i/>
        <sz val="12"/>
        <rFont val="Arial Cyr"/>
        <family val="0"/>
      </rPr>
      <t xml:space="preserve">05 03 3150201 003 225                                                                        05 03 3150201 003 226                                 </t>
    </r>
  </si>
  <si>
    <r>
      <t xml:space="preserve">Ремонт Эгерского бульвара (от ул.Кукшумской до пр.Мира) г.Чебоксары                                                                                 </t>
    </r>
    <r>
      <rPr>
        <b/>
        <i/>
        <sz val="12"/>
        <rFont val="Arial Cyr"/>
        <family val="0"/>
      </rPr>
      <t xml:space="preserve">05 03 3150201 003 225                                                                           05 03 3150201 003 226                                                        </t>
    </r>
  </si>
  <si>
    <t xml:space="preserve">И.о. начальника                                                                            </t>
  </si>
  <si>
    <t>Н.А.Козлова</t>
  </si>
  <si>
    <r>
      <t xml:space="preserve">Переустройство здания и проведение инженерного и технического обследования несущих конструкций здания вечерней общеобразовательной школы № 2 по ул. Фруктовая, 31а  под детский сад на 95 мест                                       </t>
    </r>
    <r>
      <rPr>
        <b/>
        <i/>
        <sz val="12"/>
        <rFont val="Arial Cyr"/>
        <family val="0"/>
      </rPr>
      <t>07 01 1020102 003 310</t>
    </r>
    <r>
      <rPr>
        <sz val="12"/>
        <rFont val="Arial Cyr"/>
        <family val="0"/>
      </rPr>
      <t xml:space="preserve"> </t>
    </r>
  </si>
  <si>
    <r>
      <t xml:space="preserve">Переустройство здания и проведение инженерного и технического обследования несущих конструкций здания вечерней общеобразовательной школы № 2 по ул. Фруктовая, 31а  под детский сад на 95 мест                                    </t>
    </r>
    <r>
      <rPr>
        <b/>
        <i/>
        <sz val="12"/>
        <rFont val="Arial Cyr"/>
        <family val="0"/>
      </rPr>
      <t xml:space="preserve">  07 01 1020102 003 310 </t>
    </r>
    <r>
      <rPr>
        <sz val="12"/>
        <rFont val="Arial Cyr"/>
        <family val="0"/>
      </rPr>
      <t xml:space="preserve"> </t>
    </r>
  </si>
  <si>
    <r>
      <t xml:space="preserve">Капитальный ремонт автодороги по ул.Калинина, от ул.Николаева до Калининского моста (II очередь), на участке от ул.Текстильщиков до Калининского моста (III этап) в г.Чебоксары Чувашской Республики                                           </t>
    </r>
    <r>
      <rPr>
        <b/>
        <i/>
        <sz val="12"/>
        <rFont val="Arial Cyp"/>
        <family val="0"/>
      </rPr>
      <t xml:space="preserve">04 09 3150206 365 225    </t>
    </r>
    <r>
      <rPr>
        <sz val="12"/>
        <rFont val="Arial Cyp"/>
        <family val="0"/>
      </rPr>
      <t xml:space="preserve">       </t>
    </r>
  </si>
  <si>
    <r>
      <t xml:space="preserve">Капитальный ремонт автодороги по ул.Калинина, ул.Николаева до Калининского моста (II очередь), на участке от ул.Текстильщиков до Калининского моста (III этап) в г.Чебоксары Чувашской Республики                                                                      </t>
    </r>
    <r>
      <rPr>
        <b/>
        <i/>
        <sz val="12"/>
        <rFont val="Arial Cyp"/>
        <family val="0"/>
      </rPr>
      <t xml:space="preserve">04 09 3150206 365 225     </t>
    </r>
  </si>
  <si>
    <r>
      <t xml:space="preserve">Капитальный ремонт автодороги по ул.Калинина, ул.Николаева до Калининского моста (II очередь), на участке от ул.Текстильщиков до Калининского моста (III этап) в г.Чебоксары Чувашской Республики                                           </t>
    </r>
    <r>
      <rPr>
        <b/>
        <i/>
        <sz val="12"/>
        <rFont val="Arial Cyp"/>
        <family val="0"/>
      </rPr>
      <t xml:space="preserve">04 09 3150206 365 225    </t>
    </r>
    <r>
      <rPr>
        <sz val="12"/>
        <rFont val="Arial Cyp"/>
        <family val="0"/>
      </rPr>
      <t xml:space="preserve">       </t>
    </r>
  </si>
  <si>
    <r>
      <t xml:space="preserve">Капитальный ремонт автодороги по ул.Калинина, ул.Николаева до Калининского моста (II очередь), на участке от ул.Текстильщиков до Калининского моста (III этап) в г.Чебоксары Чувашской Республики                                                                      </t>
    </r>
    <r>
      <rPr>
        <b/>
        <i/>
        <sz val="12"/>
        <rFont val="Arial Cyp"/>
        <family val="0"/>
      </rPr>
      <t xml:space="preserve">04 09 3150206 365 225 </t>
    </r>
  </si>
  <si>
    <r>
      <t xml:space="preserve">Капитальный ремонт автодороги по ул.Калинина, ул.Николаева до Калининского моста (II очередь), на участке от ул.Текстильщиков до Калининского моста (III этап) в г.Чебоксары Чувашской Республики                                           </t>
    </r>
    <r>
      <rPr>
        <b/>
        <i/>
        <sz val="12"/>
        <rFont val="Arial Cyp"/>
        <family val="0"/>
      </rPr>
      <t xml:space="preserve">04 09 3150206 365 225    </t>
    </r>
    <r>
      <rPr>
        <sz val="12"/>
        <rFont val="Arial Cyp"/>
        <family val="0"/>
      </rPr>
      <t xml:space="preserve">                                                         </t>
    </r>
  </si>
  <si>
    <r>
      <t xml:space="preserve">Капитальный ремонт автодороги по ул.Калинина, ул.Николаева до Калининского моста (II очередь), на участке от ул.Текстильщиков до Калининского моста (III этап) в г.Чебоксары Чувашской Республики                                                                      </t>
    </r>
    <r>
      <rPr>
        <b/>
        <i/>
        <sz val="12"/>
        <rFont val="Arial Cyp"/>
        <family val="0"/>
      </rPr>
      <t>04 09 3150206 365 225</t>
    </r>
  </si>
  <si>
    <r>
      <t xml:space="preserve">Капитальный ремонт автодороги по ул.Калинина, ул.Николаева до Калининского моста (II очередь), на участке от ул.Текстильщиков до Калининского моста (III этап) в г.Чебоксары Чувашской Республики                                                                               </t>
    </r>
    <r>
      <rPr>
        <b/>
        <i/>
        <sz val="12"/>
        <rFont val="Arial Cyp"/>
        <family val="0"/>
      </rPr>
      <t>04 09 3150206 365 225</t>
    </r>
  </si>
  <si>
    <t>об исполнении инвестиционной программы г.Чебоксары на 01.09.2011 года</t>
  </si>
  <si>
    <t>Кассовые расходы за январь-август 2011 года</t>
  </si>
  <si>
    <r>
      <t xml:space="preserve">Капитальный ремонт автодороги по ул.Калинина, ул.Николаева до Калининского моста (II очередь), на участке от ул.Текстильщиков до Калининского моста (III этап) в г.Чебоксары Чувашской Республики                </t>
    </r>
    <r>
      <rPr>
        <b/>
        <i/>
        <sz val="12"/>
        <rFont val="Arial Cyp"/>
        <family val="0"/>
      </rPr>
      <t xml:space="preserve">04 09 3150206 365 225       </t>
    </r>
    <r>
      <rPr>
        <sz val="12"/>
        <rFont val="Arial Cyp"/>
        <family val="0"/>
      </rPr>
      <t xml:space="preserve">                                          </t>
    </r>
  </si>
  <si>
    <r>
      <t xml:space="preserve">Ремонт Эгерского бульвара (от ул.Кукшумской до пр.Мира) г.Чебоксары                                                                                 </t>
    </r>
    <r>
      <rPr>
        <b/>
        <i/>
        <sz val="12"/>
        <rFont val="Arial Cyr"/>
        <family val="0"/>
      </rPr>
      <t xml:space="preserve">05 03 3150201 003 225                                                                                                                                               05 03 3150201 003 226                                                        </t>
    </r>
  </si>
  <si>
    <r>
      <t xml:space="preserve">Капитальный ремонт автодороги по ул.Калинина, от ул.Николаева до Калининского моста (II очередь), на участке от ул.Текстильщиков до Калининского моста (III этап) в г.Чебоксары Чувашской Республики                                           </t>
    </r>
    <r>
      <rPr>
        <b/>
        <i/>
        <sz val="12"/>
        <rFont val="Arial Cyp"/>
        <family val="0"/>
      </rPr>
      <t>04 09 3150206 365 225</t>
    </r>
  </si>
  <si>
    <r>
      <t xml:space="preserve">Капитальный ремонт автодороги по ул.Калинина, ул.Николаева до Калининского моста (II очередь), на участке от ул.Текстильщиков до Калининского моста (III этап) в г.Чебоксары Чувашской Республики                </t>
    </r>
    <r>
      <rPr>
        <b/>
        <i/>
        <sz val="12"/>
        <rFont val="Arial Cyp"/>
        <family val="0"/>
      </rPr>
      <t xml:space="preserve">04 09 3150206 365 225       </t>
    </r>
    <r>
      <rPr>
        <sz val="12"/>
        <rFont val="Arial Cyp"/>
        <family val="0"/>
      </rPr>
      <t xml:space="preserve">                  </t>
    </r>
  </si>
  <si>
    <t>об исполнении инвестиционной программы г.Чебоксары на 01.10.2011 года</t>
  </si>
  <si>
    <t>Кассовые расходы за январь-сентябрь 2011 года</t>
  </si>
  <si>
    <r>
      <t xml:space="preserve">Разработка рабочего проекта "Реконструкция Московского Моста через реку Чебоксарка в г.Чебоксары"                           </t>
    </r>
    <r>
      <rPr>
        <b/>
        <i/>
        <sz val="12"/>
        <rFont val="Arial Cyp"/>
        <family val="0"/>
      </rPr>
      <t xml:space="preserve"> 04 09 3150201 003 226</t>
    </r>
  </si>
  <si>
    <r>
      <t xml:space="preserve">Реконструкция автономного учреждения дополнительного образования "Центр дополнительного образования для детей "ЮНИТЕКС" Минобразования Чувашии (Бульвар Юности, 21а) под дошкольное образовательное учреждение на 260 мест                                             </t>
    </r>
    <r>
      <rPr>
        <b/>
        <i/>
        <sz val="12"/>
        <rFont val="Arial Cyr"/>
        <family val="0"/>
      </rPr>
      <t xml:space="preserve"> 07 01 1020102 003 310</t>
    </r>
  </si>
  <si>
    <r>
      <t xml:space="preserve">Разработка проектно - сметной документации на строительство дошкольного образовательного учреждения поз.8 в микрорайоне "Волжский 2" СЗР г. Чебоксары (детский сад на 150 мест)  </t>
    </r>
    <r>
      <rPr>
        <b/>
        <i/>
        <sz val="12"/>
        <rFont val="Arial Cyr"/>
        <family val="0"/>
      </rPr>
      <t>07 01 1020102 003 226</t>
    </r>
  </si>
  <si>
    <r>
      <t xml:space="preserve">Разработка проектно - сметной документации на строительство дошкольного образовательного учреждения поз.9 в микрорайоне № 8 Юго - Западного района  г. Чебоксары (детский сад на 240 мест)                                  </t>
    </r>
    <r>
      <rPr>
        <b/>
        <i/>
        <sz val="12"/>
        <rFont val="Arial Cyr"/>
        <family val="0"/>
      </rPr>
      <t xml:space="preserve"> 07 01 1020102 003 226</t>
    </r>
  </si>
  <si>
    <r>
      <t xml:space="preserve">Проектирование реконструкции объекта  ДОД  "ДЮСШ по видам единоборства имени олимпийского чемпиона В.С.Соколова" под детское дошкольное образовательное учреждение по Эгерскому  бульвару 35, корпус 1 в г.Чебоксары (детский сад на 205 мест)                           </t>
    </r>
    <r>
      <rPr>
        <b/>
        <i/>
        <sz val="12"/>
        <rFont val="Arial Cyr"/>
        <family val="0"/>
      </rPr>
      <t>07 01 1020102 003 226</t>
    </r>
  </si>
  <si>
    <r>
      <t xml:space="preserve">Проектирование реконструкции объекта "Частное образовательное учреждение "Центр интеллект" под детское дошкольное образовательное учреждение по ул. Хузангая, дом 11а в г.Чебоксары  (детский сад на 150 мест)             </t>
    </r>
    <r>
      <rPr>
        <b/>
        <i/>
        <sz val="12"/>
        <rFont val="Arial Cyr"/>
        <family val="0"/>
      </rPr>
      <t>07 01 1020102 003 226</t>
    </r>
  </si>
  <si>
    <r>
      <t xml:space="preserve">Разработка проектно - сметной документации  для реконструкции Административного здания МОУДОД "ДЮСШ по игровым видам спорта "Спартак"  </t>
    </r>
    <r>
      <rPr>
        <b/>
        <i/>
        <sz val="12"/>
        <rFont val="Arial Cyr"/>
        <family val="0"/>
      </rPr>
      <t>07 02 1020102 003 226</t>
    </r>
  </si>
  <si>
    <r>
      <t xml:space="preserve">Проектирование строительства физкультурно - оздоровительного комплекса по пр.И.Яковлева в районе жилого дома № 16 на территории стадиона   </t>
    </r>
    <r>
      <rPr>
        <b/>
        <i/>
        <sz val="12"/>
        <rFont val="Arial Cyr"/>
        <family val="0"/>
      </rPr>
      <t xml:space="preserve"> 11 02 1020102 003 226</t>
    </r>
  </si>
  <si>
    <r>
      <t xml:space="preserve">Проектирование строительства физкультурно - оздоровительного комплекса в мкр. "Университетский - 2"  </t>
    </r>
    <r>
      <rPr>
        <b/>
        <i/>
        <sz val="12"/>
        <rFont val="Arial Cyr"/>
        <family val="0"/>
      </rPr>
      <t>11 02 1020102 003 226</t>
    </r>
  </si>
  <si>
    <r>
      <t xml:space="preserve">Проектирование строительства физкультурно - оздоровительного комплекса по Эгерскому бульвару в районе жилого дома № 42   </t>
    </r>
    <r>
      <rPr>
        <b/>
        <i/>
        <sz val="12"/>
        <rFont val="Arial Cyr"/>
        <family val="0"/>
      </rPr>
      <t>11 02 1020102 003 226</t>
    </r>
  </si>
  <si>
    <r>
      <t xml:space="preserve">Реконструкция автономного учреждения дополнительного образования "Центр дополнительного образования для детей "ЮНИТЕКС" Минобразования Чувашии (Бульвар Юности, 21а) под дошкольное образовательное учреждение на 260 мест                                              </t>
    </r>
    <r>
      <rPr>
        <b/>
        <i/>
        <sz val="12"/>
        <rFont val="Arial Cyr"/>
        <family val="0"/>
      </rPr>
      <t>07 01 1020102 003 310</t>
    </r>
  </si>
  <si>
    <r>
      <t xml:space="preserve">Разработка проектно - сметной документации на строительство дошкольного образовательного учреждения поз.8 в микрорайоне "Волжский 2" СЗР г. Чебоксары (детский сад на 150 мест)                                         </t>
    </r>
    <r>
      <rPr>
        <b/>
        <i/>
        <sz val="12"/>
        <rFont val="Arial Cyr"/>
        <family val="0"/>
      </rPr>
      <t>07 01 1020102 003 226</t>
    </r>
  </si>
  <si>
    <r>
      <t xml:space="preserve">Разработка проектно - сметной документации  для реконструкции Административного здания МОУДОД "ДЮСШ по игровым видам спорта "Спартак"    </t>
    </r>
    <r>
      <rPr>
        <b/>
        <i/>
        <sz val="12"/>
        <rFont val="Arial Cyr"/>
        <family val="0"/>
      </rPr>
      <t>07 02 1020102 003 226</t>
    </r>
  </si>
  <si>
    <r>
      <t xml:space="preserve">Проектирование строительства физкультурно - оздоровительного комплекса по пр.И.Яковлева в районе жилого дома № 16 на территории стадиона                      </t>
    </r>
    <r>
      <rPr>
        <b/>
        <i/>
        <sz val="12"/>
        <rFont val="Arial Cyr"/>
        <family val="0"/>
      </rPr>
      <t>11 02 1020102 003 226</t>
    </r>
  </si>
  <si>
    <r>
      <t xml:space="preserve">Ремонт Эгерского бульвара (от ул.Кукшумской до пр.Мира) г.Чебоксары                                                                                 </t>
    </r>
    <r>
      <rPr>
        <b/>
        <i/>
        <sz val="12"/>
        <rFont val="Arial Cyr"/>
        <family val="0"/>
      </rPr>
      <t xml:space="preserve">05 03 3150201 003 225                                                                                          05 03 3150201 500 226                                                            </t>
    </r>
  </si>
  <si>
    <t xml:space="preserve">Реконструкция автономного учреждения дополнительного образования "Центр дополнительного образования для детей "ЮНИТЕКС" Минобразования Чувашии (Бульвар Юности, 21а) под дошкольное образовательное учреждение на 260 мест                                     </t>
  </si>
  <si>
    <t>об исполнении инвестиционной программы г.Чебоксары на 01.11.2011 года</t>
  </si>
  <si>
    <t>Кассовые расходы за январь-октябрь 2011 года</t>
  </si>
  <si>
    <r>
      <t xml:space="preserve">Ремонт Эгерского бульвара (от ул.Кукшумской до пр.Мира) г.Чебоксары                                                                                 </t>
    </r>
    <r>
      <rPr>
        <b/>
        <i/>
        <sz val="12"/>
        <rFont val="Arial Cyr"/>
        <family val="0"/>
      </rPr>
      <t xml:space="preserve">05 03 3150201 003 225                                                                                      </t>
    </r>
  </si>
  <si>
    <r>
      <t xml:space="preserve">Рекультивация действующего полигона ТБО для муниципальных нужд                      </t>
    </r>
    <r>
      <rPr>
        <b/>
        <i/>
        <sz val="12"/>
        <rFont val="Arial Cyr"/>
        <family val="0"/>
      </rPr>
      <t>05 02 1020102 003 330</t>
    </r>
  </si>
  <si>
    <t>УАиГ</t>
  </si>
  <si>
    <t xml:space="preserve">  МБУ "УЖКХиБ"</t>
  </si>
  <si>
    <r>
      <t xml:space="preserve">Капитальный ремонт автодороги по ул.Калинина, ул.Николаева до Калининского моста (II очередь), на участке от ул.Текстильщиков до Калининского моста (III этап) в г.Чебоксары Чувашской Республики                </t>
    </r>
    <r>
      <rPr>
        <b/>
        <i/>
        <sz val="12"/>
        <rFont val="Arial Cyp"/>
        <family val="0"/>
      </rPr>
      <t xml:space="preserve">04 09 3150206 365 225                                                   04 09 3150206 365 226  </t>
    </r>
    <r>
      <rPr>
        <sz val="12"/>
        <rFont val="Arial Cyp"/>
        <family val="0"/>
      </rPr>
      <t xml:space="preserve">                  </t>
    </r>
  </si>
  <si>
    <r>
      <t xml:space="preserve">Реконструкция автономного учреждения дополнительного образования "Центр дополнительного образования для детей "ЮНИТЕКС" Минобразования Чувашии (Бульвар Юности, 21а) под дошкольное образовательное учреждение на 260 мест                                              </t>
    </r>
    <r>
      <rPr>
        <b/>
        <i/>
        <sz val="12"/>
        <rFont val="Arial Cyr"/>
        <family val="0"/>
      </rPr>
      <t xml:space="preserve">07 01 1020102 003 310  </t>
    </r>
    <r>
      <rPr>
        <sz val="12"/>
        <rFont val="Arial Cyr"/>
        <family val="0"/>
      </rPr>
      <t xml:space="preserve">                            </t>
    </r>
  </si>
  <si>
    <r>
      <t xml:space="preserve">Капитальный ремонт автодороги по ул.Калинина, от ул.Николаева до Калининского моста (II очередь), на участке от ул.Текстильщиков до Калининского моста (III этап) в г.Чебоксары Чувашской Республики                                           </t>
    </r>
    <r>
      <rPr>
        <b/>
        <i/>
        <sz val="12"/>
        <rFont val="Arial Cyp"/>
        <family val="0"/>
      </rPr>
      <t xml:space="preserve">04 09 3150206 365 225                                                                       04 09 3150206 365 226                    </t>
    </r>
  </si>
  <si>
    <r>
      <t xml:space="preserve">Капитальный ремонт автодороги по ул.Калинина, от ул.Николаева до Калининского моста (II очередь), на участке от ул.Текстильщиков до Калининского моста (III этап) в г.Чебоксары Чувашской Республики                                           </t>
    </r>
    <r>
      <rPr>
        <b/>
        <i/>
        <sz val="12"/>
        <rFont val="Arial Cyp"/>
        <family val="0"/>
      </rPr>
      <t>04 09 3150206 36</t>
    </r>
  </si>
  <si>
    <t>об исполнении инвестиционной программы г.Чебоксары на 21.11.2011 года</t>
  </si>
  <si>
    <t>Кассовые расходы за январь-ноябрь 2011 года</t>
  </si>
  <si>
    <t>об исполнении инвестиционной программы г.Чебоксары на 01.12.2011 года</t>
  </si>
  <si>
    <r>
      <t xml:space="preserve">Ремонт автодороги по пр.И.Яковлева, на участке от ул. Ашмарина до дамбы в районе Ботанического сада в г.Чебоксары  </t>
    </r>
    <r>
      <rPr>
        <b/>
        <i/>
        <sz val="12"/>
        <rFont val="Arial Cyp"/>
        <family val="0"/>
      </rPr>
      <t xml:space="preserve"> 04 09 3150206 365 225</t>
    </r>
  </si>
  <si>
    <r>
      <t xml:space="preserve">Ремонт участка автодороги по пр.Тракторостроителей (в районе кольцевой транспортной развязки «Очистные сооружения) в г.Чебоксары    </t>
    </r>
    <r>
      <rPr>
        <b/>
        <i/>
        <sz val="12"/>
        <rFont val="Arial Cyp"/>
        <family val="0"/>
      </rPr>
      <t>04 09 3150206 365 225</t>
    </r>
  </si>
  <si>
    <r>
      <t xml:space="preserve">Капитальный ремонт автодороги по ул.Калинина, ул.Николаева до Калининского моста (II очередь), на участке от ул.Текстильщиков до Калининского моста (III этап) в г.Чебоксары Чувашской Республики                </t>
    </r>
    <r>
      <rPr>
        <b/>
        <i/>
        <sz val="12"/>
        <rFont val="Arial Cyp"/>
        <family val="0"/>
      </rPr>
      <t xml:space="preserve">04 09 3150206 365 225                                      04 09 3150206 365 226           </t>
    </r>
  </si>
  <si>
    <r>
      <t xml:space="preserve">Переустройство здания вечерней общеобразовательной школы № 2 под детский сад на 75 мест по ул. Фруктовая, 31а  г.Чебоксары </t>
    </r>
    <r>
      <rPr>
        <b/>
        <i/>
        <sz val="12"/>
        <rFont val="Arial Cyr"/>
        <family val="0"/>
      </rPr>
      <t xml:space="preserve"> 07 01 1020102 003 310 </t>
    </r>
    <r>
      <rPr>
        <sz val="12"/>
        <rFont val="Arial Cyr"/>
        <family val="0"/>
      </rPr>
      <t xml:space="preserve"> </t>
    </r>
  </si>
  <si>
    <r>
      <t xml:space="preserve">Разработка проектно-сметной документации реконструкции автономного учреждения дополнительного образования для детей "ЮНИТЕКС" Минобразования Чувашии под детское дошкольное образовательное учреждение по Бульвару Юности, 21а в городе Чебоксары (детский сад на 220 мест)     </t>
    </r>
    <r>
      <rPr>
        <b/>
        <i/>
        <sz val="12"/>
        <rFont val="Arial Cyr"/>
        <family val="0"/>
      </rPr>
      <t xml:space="preserve"> 07 01 1020102 003 226        </t>
    </r>
    <r>
      <rPr>
        <sz val="12"/>
        <rFont val="Arial Cyr"/>
        <family val="0"/>
      </rPr>
      <t xml:space="preserve">                        </t>
    </r>
  </si>
  <si>
    <r>
      <t xml:space="preserve">Ремонт участка автодороги от пересечения пр.И.Яковлева до кольца Вурнарского шоссе в г.Чебоксары                               </t>
    </r>
    <r>
      <rPr>
        <b/>
        <i/>
        <sz val="12"/>
        <rFont val="Arial Cyp"/>
        <family val="0"/>
      </rPr>
      <t>04 09 3150206 365 225</t>
    </r>
  </si>
  <si>
    <r>
      <t xml:space="preserve">проектно- изыскательские работы               </t>
    </r>
    <r>
      <rPr>
        <b/>
        <i/>
        <sz val="12"/>
        <rFont val="Arial Cyr"/>
        <family val="0"/>
      </rPr>
      <t>07 01 5225226 003 226</t>
    </r>
  </si>
  <si>
    <r>
      <t xml:space="preserve">проектно- изыскательские работы               </t>
    </r>
    <r>
      <rPr>
        <b/>
        <i/>
        <sz val="12"/>
        <rFont val="Arial Cyr"/>
        <family val="0"/>
      </rPr>
      <t>07 01 5225225 003 226</t>
    </r>
  </si>
  <si>
    <r>
      <t xml:space="preserve">проектно- изыскательские работы               </t>
    </r>
    <r>
      <rPr>
        <b/>
        <i/>
        <sz val="12"/>
        <rFont val="Arial Cyr"/>
        <family val="0"/>
      </rPr>
      <t>07 01 5225224 003 226</t>
    </r>
  </si>
  <si>
    <r>
      <t xml:space="preserve">проектно- изыскательские работы             </t>
    </r>
    <r>
      <rPr>
        <b/>
        <i/>
        <sz val="12"/>
        <rFont val="Arial Cyr"/>
        <family val="0"/>
      </rPr>
      <t xml:space="preserve"> 07 01 1020102 003 226</t>
    </r>
  </si>
  <si>
    <r>
      <t xml:space="preserve">Капитальный ремонт автодороги по ул.Калинина, от ул.Николаева до Калининского моста (II очередь), на участке от ул.Текстильщиков до Калининского моста (III этап) в г.Чебоксары Чувашской Республики                                           </t>
    </r>
    <r>
      <rPr>
        <b/>
        <i/>
        <sz val="12"/>
        <rFont val="Arial Cyp"/>
        <family val="0"/>
      </rPr>
      <t xml:space="preserve">04 09 3150206 365 225                                                                 04 09 3150206 365 226           </t>
    </r>
  </si>
  <si>
    <r>
      <t xml:space="preserve">Ремонт автодороги по пр.И.Яковлева, на участке от ул. Ашмарина до дамбы в районе Ботанического сада в г.Чебоксары   </t>
    </r>
    <r>
      <rPr>
        <b/>
        <i/>
        <sz val="12"/>
        <rFont val="Arial Cyp"/>
        <family val="0"/>
      </rPr>
      <t>04 09 3150206 365 225</t>
    </r>
  </si>
  <si>
    <r>
      <t xml:space="preserve">проектно- изыскательские работы                                                   </t>
    </r>
    <r>
      <rPr>
        <b/>
        <i/>
        <sz val="12"/>
        <rFont val="Arial Cyr"/>
        <family val="0"/>
      </rPr>
      <t xml:space="preserve"> 07 01 1020102 003 226</t>
    </r>
  </si>
  <si>
    <r>
      <t xml:space="preserve">Переустройство здания вечерней общеобразовательной школы № 2 под детский сад на 75 мест по ул. Фруктовая, 31а  г.Чебоксары                     </t>
    </r>
    <r>
      <rPr>
        <b/>
        <i/>
        <sz val="12"/>
        <rFont val="Arial Cyr"/>
        <family val="0"/>
      </rPr>
      <t xml:space="preserve"> 07 01 1020102 003 310 </t>
    </r>
    <r>
      <rPr>
        <sz val="12"/>
        <rFont val="Arial Cyr"/>
        <family val="0"/>
      </rPr>
      <t xml:space="preserve"> </t>
    </r>
  </si>
  <si>
    <r>
      <t xml:space="preserve">Ремонт участка автодороги по пр.Тракторостроителей (в районе кольцевой транспортной развязки «Очистные сооружения") в г.Чебоксары    </t>
    </r>
    <r>
      <rPr>
        <b/>
        <i/>
        <sz val="12"/>
        <rFont val="Arial Cyp"/>
        <family val="0"/>
      </rPr>
      <t>04 09 3150206 365 225</t>
    </r>
  </si>
  <si>
    <r>
      <t xml:space="preserve">Капитальный ремонт автодороги по ул.Калинина, ул.Николаева до Калининского моста (II очередь), на участке от ул.Текстильщиков до Калининского моста (III этап) в г.Чебоксары Чувашской Республики                </t>
    </r>
    <r>
      <rPr>
        <b/>
        <i/>
        <sz val="12"/>
        <rFont val="Arial Cyp"/>
        <family val="0"/>
      </rPr>
      <t xml:space="preserve">04 09 3150206 365 225                         </t>
    </r>
  </si>
  <si>
    <t>Кассовые расходы за январь-декабрь 2011 года</t>
  </si>
  <si>
    <t>об исполнении инвестиционной программы г.Чебоксары на 30.12.2011 года</t>
  </si>
  <si>
    <r>
      <t xml:space="preserve">Проектирование строительства физкультурно - оздоровительного комплекса по Эгерскому бульвару в районе жилого дома №42    </t>
    </r>
    <r>
      <rPr>
        <b/>
        <i/>
        <sz val="12"/>
        <rFont val="Arial Cyr"/>
        <family val="0"/>
      </rPr>
      <t>11 02 1020102 003 226</t>
    </r>
  </si>
  <si>
    <r>
      <t xml:space="preserve">Проектирование строительства физкультурно - оздоровительного комплекса по пр.М.Горького в г.Чебоксары   </t>
    </r>
    <r>
      <rPr>
        <b/>
        <i/>
        <sz val="12"/>
        <rFont val="Arial Cyr"/>
        <family val="0"/>
      </rPr>
      <t xml:space="preserve"> 11 02 1020102 003 226</t>
    </r>
  </si>
  <si>
    <r>
      <t xml:space="preserve">Проектирование строительства физкультурно - оздоровительного комплекса по ул.Гагарина в г.Чебоксары  </t>
    </r>
    <r>
      <rPr>
        <b/>
        <i/>
        <sz val="12"/>
        <rFont val="Arial Cyr"/>
        <family val="0"/>
      </rPr>
      <t>11 02 1020102 003 226</t>
    </r>
  </si>
  <si>
    <t>об исполнении инвестиционной программы г.Чебоксары за 2011 год</t>
  </si>
  <si>
    <r>
      <t xml:space="preserve">Ремонт автодороги по пр.И.Яковлева, на участке от ул. Ашмарина до дамбы в районе Ботанического сада в г.Чебоксары  </t>
    </r>
    <r>
      <rPr>
        <b/>
        <i/>
        <sz val="12"/>
        <rFont val="Arial Cyp"/>
        <family val="0"/>
      </rPr>
      <t xml:space="preserve"> 04 09 3150206 365 225                                                         04 09 3150206 365 226</t>
    </r>
  </si>
  <si>
    <t>(тыс.руб.)</t>
  </si>
  <si>
    <r>
      <t xml:space="preserve">Проектирование строительства физкультурно - оздоровительного комплекса по Эгерскому бульвару в районе жилого дома №42                              </t>
    </r>
    <r>
      <rPr>
        <b/>
        <i/>
        <sz val="12"/>
        <rFont val="Arial Cyr"/>
        <family val="0"/>
      </rPr>
      <t>11 02 1020102 003 226</t>
    </r>
  </si>
  <si>
    <r>
      <t xml:space="preserve">Переустройство здания лицей – интернат им. Г.С.Лебедева по ул. Шумилова под детский сад на 180 мест (МДОУ №106) г.Чебоксары                                            </t>
    </r>
    <r>
      <rPr>
        <b/>
        <i/>
        <sz val="12"/>
        <rFont val="Arial Cyr"/>
        <family val="0"/>
      </rPr>
      <t>07 01 1020102 003 310</t>
    </r>
  </si>
  <si>
    <r>
      <t xml:space="preserve">Разработка проектно-сметной документации реконструкции автономного учреждения дополнительного образования для детей "ЮНИТЕКС" Минобразования Чувашии под детское дошкольное образовательное учреждение по Бульвару Юности, 21а в городе Чебоксары (детский сад на 220 мест)                                               </t>
    </r>
    <r>
      <rPr>
        <b/>
        <i/>
        <sz val="12"/>
        <rFont val="Arial Cyr"/>
        <family val="0"/>
      </rPr>
      <t xml:space="preserve">07 01 1020102 003 226 </t>
    </r>
    <r>
      <rPr>
        <sz val="12"/>
        <rFont val="Arial Cyr"/>
        <family val="0"/>
      </rPr>
      <t xml:space="preserve">  </t>
    </r>
  </si>
  <si>
    <r>
      <t xml:space="preserve">Разработка проектно-сметной документации реконструкции автономного учреждения дополнительного образования для детей "ЮНИТЕКС" Минобразования Чувашии под детское дошкольное образовательное учреждение по Бульвару Юности, 21а в городе Чебоксары (детский сад на 220 мест)                                             </t>
    </r>
    <r>
      <rPr>
        <b/>
        <i/>
        <sz val="12"/>
        <rFont val="Arial Cyr"/>
        <family val="0"/>
      </rPr>
      <t xml:space="preserve">  07 01 1020102 003 226   </t>
    </r>
  </si>
  <si>
    <r>
      <t xml:space="preserve">Разработка проектно-сметной документации реконструкции автономного учреждения дополнительного образования для детей "ЮНИТЕКС" Минобразования Чувашии под детское дошкольное образовательное учреждение по Бульвару Юности, 21а в городе Чебоксары (детский сад на 220 мест)                                              </t>
    </r>
    <r>
      <rPr>
        <b/>
        <i/>
        <sz val="12"/>
        <rFont val="Arial Cyr"/>
        <family val="0"/>
      </rPr>
      <t xml:space="preserve"> 07 01 1020102 003 226   </t>
    </r>
  </si>
  <si>
    <r>
      <t xml:space="preserve">Проектирование реконструкции объекта  ДОД  "ДЮСШ по видам единоборства имени олимпийского чемпиона В.С.Соколова" под детское дошкольное образовательное учреждение по Эгерскому  бульвару 35, корпус 1 в г.Чебоксары (детский сад на 205 мест)        </t>
    </r>
    <r>
      <rPr>
        <b/>
        <i/>
        <sz val="12"/>
        <rFont val="Arial Cyr"/>
        <family val="0"/>
      </rPr>
      <t xml:space="preserve">07 01 1020102 003 226         </t>
    </r>
  </si>
  <si>
    <r>
      <t xml:space="preserve">Проектирование реконструкции объекта  ДОД  "ДЮСШ по видам единоборства имени олимпийского чемпиона В.С.Соколова" под детское дошкольное образовательное учреждение по Эгерскому  бульвару 35, корпус 1 в г.Чебоксары (детский сад на 205 мест)         </t>
    </r>
    <r>
      <rPr>
        <b/>
        <i/>
        <sz val="12"/>
        <rFont val="Arial Cyr"/>
        <family val="0"/>
      </rPr>
      <t xml:space="preserve">07 01 1020102 003 226       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</si>
</sst>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1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sz val="12"/>
      <name val="Arial"/>
      <family val="0"/>
    </font>
    <font>
      <sz val="12"/>
      <name val="Arial Cyp"/>
      <family val="0"/>
    </font>
    <font>
      <b/>
      <i/>
      <sz val="12"/>
      <name val="Arial Cyp"/>
      <family val="0"/>
    </font>
    <font>
      <sz val="12"/>
      <color indexed="8"/>
      <name val="Arial"/>
      <family val="2"/>
    </font>
    <font>
      <sz val="12"/>
      <color indexed="8"/>
      <name val="Aria Cypl"/>
      <family val="0"/>
    </font>
    <font>
      <b/>
      <i/>
      <sz val="12"/>
      <color indexed="8"/>
      <name val="Aria Cypl"/>
      <family val="0"/>
    </font>
    <font>
      <b/>
      <i/>
      <sz val="12"/>
      <color indexed="8"/>
      <name val="Arial"/>
      <family val="2"/>
    </font>
    <font>
      <sz val="9"/>
      <name val="Arial Cyp"/>
      <family val="0"/>
    </font>
    <font>
      <b/>
      <sz val="12"/>
      <name val="Arial Cyp"/>
      <family val="0"/>
    </font>
    <font>
      <sz val="10"/>
      <name val="Arial Cyp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15" fillId="0" borderId="1" xfId="0" applyFont="1" applyBorder="1" applyAlignment="1">
      <alignment horizontal="justify"/>
    </xf>
    <xf numFmtId="0" fontId="4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justify"/>
    </xf>
    <xf numFmtId="0" fontId="9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169" fontId="2" fillId="2" borderId="1" xfId="0" applyNumberFormat="1" applyFont="1" applyFill="1" applyBorder="1" applyAlignment="1">
      <alignment horizontal="center"/>
    </xf>
    <xf numFmtId="169" fontId="4" fillId="3" borderId="1" xfId="0" applyNumberFormat="1" applyFont="1" applyFill="1" applyBorder="1" applyAlignment="1">
      <alignment/>
    </xf>
    <xf numFmtId="169" fontId="4" fillId="2" borderId="1" xfId="0" applyNumberFormat="1" applyFont="1" applyFill="1" applyBorder="1" applyAlignment="1">
      <alignment horizontal="center"/>
    </xf>
    <xf numFmtId="169" fontId="2" fillId="2" borderId="1" xfId="0" applyNumberFormat="1" applyFont="1" applyFill="1" applyBorder="1" applyAlignment="1">
      <alignment/>
    </xf>
    <xf numFmtId="169" fontId="4" fillId="2" borderId="1" xfId="0" applyNumberFormat="1" applyFont="1" applyFill="1" applyBorder="1" applyAlignment="1">
      <alignment/>
    </xf>
    <xf numFmtId="169" fontId="2" fillId="2" borderId="1" xfId="0" applyNumberFormat="1" applyFont="1" applyFill="1" applyBorder="1" applyAlignment="1">
      <alignment horizontal="right"/>
    </xf>
    <xf numFmtId="169" fontId="4" fillId="2" borderId="1" xfId="0" applyNumberFormat="1" applyFont="1" applyFill="1" applyBorder="1" applyAlignment="1">
      <alignment horizontal="right"/>
    </xf>
    <xf numFmtId="169" fontId="4" fillId="3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169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4" fontId="4" fillId="3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9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17" fillId="0" borderId="1" xfId="0" applyFont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right"/>
    </xf>
    <xf numFmtId="0" fontId="0" fillId="2" borderId="4" xfId="0" applyFill="1" applyBorder="1" applyAlignment="1">
      <alignment/>
    </xf>
    <xf numFmtId="4" fontId="2" fillId="2" borderId="4" xfId="0" applyNumberFormat="1" applyFont="1" applyFill="1" applyBorder="1" applyAlignment="1">
      <alignment horizontal="right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right" vertical="center" wrapText="1"/>
    </xf>
    <xf numFmtId="0" fontId="0" fillId="2" borderId="5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showZeros="0" view="pageBreakPreview" zoomScale="75" zoomScaleSheetLayoutView="75" workbookViewId="0" topLeftCell="A1">
      <pane xSplit="1" ySplit="8" topLeftCell="B9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19" sqref="A19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75390625" style="1" customWidth="1"/>
    <col min="5" max="5" width="17.875" style="1" customWidth="1"/>
    <col min="6" max="6" width="18.25390625" style="1" customWidth="1"/>
    <col min="7" max="7" width="18.00390625" style="1" customWidth="1"/>
    <col min="8" max="8" width="9.00390625" style="1" customWidth="1"/>
    <col min="9" max="9" width="15.00390625" style="1" customWidth="1"/>
    <col min="10" max="10" width="12.875" style="1" customWidth="1"/>
    <col min="11" max="11" width="19.37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46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5"/>
      <c r="B3" s="75"/>
      <c r="C3" s="75"/>
      <c r="D3" s="75"/>
      <c r="E3" s="75"/>
      <c r="F3" s="75"/>
      <c r="G3" s="24"/>
      <c r="H3" s="24"/>
      <c r="I3" s="24"/>
      <c r="J3" s="24"/>
      <c r="K3" s="24"/>
      <c r="L3" s="2"/>
      <c r="M3" s="2"/>
      <c r="N3" s="2"/>
    </row>
    <row r="4" spans="1:28" ht="12" customHeight="1">
      <c r="A4" s="78" t="s">
        <v>42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6" t="s">
        <v>29</v>
      </c>
      <c r="B5" s="72" t="s">
        <v>39</v>
      </c>
      <c r="C5" s="77" t="s">
        <v>47</v>
      </c>
      <c r="D5" s="77"/>
      <c r="E5" s="77"/>
      <c r="F5" s="77"/>
      <c r="G5" s="81" t="s">
        <v>48</v>
      </c>
      <c r="H5" s="82"/>
      <c r="I5" s="82"/>
      <c r="J5" s="83"/>
      <c r="K5" s="72" t="s">
        <v>34</v>
      </c>
      <c r="L5" s="79" t="s">
        <v>36</v>
      </c>
    </row>
    <row r="6" spans="1:12" ht="29.25" customHeight="1">
      <c r="A6" s="76"/>
      <c r="B6" s="73"/>
      <c r="C6" s="77" t="s">
        <v>10</v>
      </c>
      <c r="D6" s="77" t="s">
        <v>11</v>
      </c>
      <c r="E6" s="77"/>
      <c r="F6" s="77"/>
      <c r="G6" s="84" t="s">
        <v>10</v>
      </c>
      <c r="H6" s="81" t="s">
        <v>11</v>
      </c>
      <c r="I6" s="82"/>
      <c r="J6" s="83"/>
      <c r="K6" s="74"/>
      <c r="L6" s="80"/>
    </row>
    <row r="7" spans="1:12" ht="30.75" customHeight="1">
      <c r="A7" s="76"/>
      <c r="B7" s="74"/>
      <c r="C7" s="77"/>
      <c r="D7" s="30" t="s">
        <v>12</v>
      </c>
      <c r="E7" s="30" t="s">
        <v>13</v>
      </c>
      <c r="F7" s="30" t="s">
        <v>14</v>
      </c>
      <c r="G7" s="85"/>
      <c r="H7" s="30" t="s">
        <v>12</v>
      </c>
      <c r="I7" s="30" t="s">
        <v>13</v>
      </c>
      <c r="J7" s="30" t="s">
        <v>14</v>
      </c>
      <c r="K7" s="30" t="s">
        <v>35</v>
      </c>
      <c r="L7" s="30" t="s">
        <v>35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0">
        <v>12</v>
      </c>
    </row>
    <row r="9" spans="1:12" ht="20.25" customHeight="1">
      <c r="A9" s="16" t="s">
        <v>24</v>
      </c>
      <c r="B9" s="16"/>
      <c r="C9" s="38">
        <f aca="true" t="shared" si="0" ref="C9:J10">C10</f>
        <v>6000000</v>
      </c>
      <c r="D9" s="38">
        <f t="shared" si="0"/>
        <v>0</v>
      </c>
      <c r="E9" s="38">
        <f t="shared" si="0"/>
        <v>0</v>
      </c>
      <c r="F9" s="38">
        <f t="shared" si="0"/>
        <v>6000000</v>
      </c>
      <c r="G9" s="51">
        <f t="shared" si="0"/>
        <v>0</v>
      </c>
      <c r="H9" s="51">
        <f t="shared" si="0"/>
        <v>0</v>
      </c>
      <c r="I9" s="51">
        <f t="shared" si="0"/>
        <v>0</v>
      </c>
      <c r="J9" s="51">
        <f t="shared" si="0"/>
        <v>0</v>
      </c>
      <c r="K9" s="51">
        <f aca="true" t="shared" si="1" ref="K9:K48">G9-C9</f>
        <v>-6000000</v>
      </c>
      <c r="L9" s="49">
        <f aca="true" t="shared" si="2" ref="L9:L48">G9/C9*100</f>
        <v>0</v>
      </c>
    </row>
    <row r="10" spans="1:12" ht="50.25" customHeight="1">
      <c r="A10" s="17" t="s">
        <v>25</v>
      </c>
      <c r="B10" s="17"/>
      <c r="C10" s="37">
        <f t="shared" si="0"/>
        <v>6000000</v>
      </c>
      <c r="D10" s="37">
        <f t="shared" si="0"/>
        <v>0</v>
      </c>
      <c r="E10" s="37">
        <f t="shared" si="0"/>
        <v>0</v>
      </c>
      <c r="F10" s="37">
        <f t="shared" si="0"/>
        <v>6000000</v>
      </c>
      <c r="G10" s="33">
        <f t="shared" si="0"/>
        <v>0</v>
      </c>
      <c r="H10" s="33">
        <f t="shared" si="0"/>
        <v>0</v>
      </c>
      <c r="I10" s="33">
        <f t="shared" si="0"/>
        <v>0</v>
      </c>
      <c r="J10" s="33">
        <f t="shared" si="0"/>
        <v>0</v>
      </c>
      <c r="K10" s="33">
        <f t="shared" si="1"/>
        <v>-6000000</v>
      </c>
      <c r="L10" s="50">
        <f t="shared" si="2"/>
        <v>0</v>
      </c>
    </row>
    <row r="11" spans="1:12" ht="48.75" customHeight="1">
      <c r="A11" s="18" t="s">
        <v>30</v>
      </c>
      <c r="B11" s="29" t="s">
        <v>40</v>
      </c>
      <c r="C11" s="36">
        <f>D11+E11+F11</f>
        <v>6000000</v>
      </c>
      <c r="D11" s="36"/>
      <c r="E11" s="36"/>
      <c r="F11" s="36">
        <v>6000000</v>
      </c>
      <c r="G11" s="31">
        <f>H11+I11+J11</f>
        <v>0</v>
      </c>
      <c r="H11" s="31"/>
      <c r="I11" s="31"/>
      <c r="J11" s="31"/>
      <c r="K11" s="31">
        <f t="shared" si="1"/>
        <v>-6000000</v>
      </c>
      <c r="L11" s="4">
        <f t="shared" si="2"/>
        <v>0</v>
      </c>
    </row>
    <row r="12" spans="1:12" ht="18.75" customHeight="1">
      <c r="A12" s="12" t="s">
        <v>17</v>
      </c>
      <c r="B12" s="12"/>
      <c r="C12" s="32">
        <f aca="true" t="shared" si="3" ref="C12:J12">C13</f>
        <v>401000000</v>
      </c>
      <c r="D12" s="32">
        <f t="shared" si="3"/>
        <v>0</v>
      </c>
      <c r="E12" s="32">
        <f t="shared" si="3"/>
        <v>400000000</v>
      </c>
      <c r="F12" s="32">
        <f t="shared" si="3"/>
        <v>1000000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51">
        <f t="shared" si="1"/>
        <v>-401000000</v>
      </c>
      <c r="L12" s="49">
        <f t="shared" si="2"/>
        <v>0</v>
      </c>
    </row>
    <row r="13" spans="1:12" ht="15.75" customHeight="1">
      <c r="A13" s="7" t="s">
        <v>23</v>
      </c>
      <c r="B13" s="7"/>
      <c r="C13" s="33">
        <f>C14+C15+C16+C17+C18+C19</f>
        <v>401000000</v>
      </c>
      <c r="D13" s="33">
        <f aca="true" t="shared" si="4" ref="D13:J13">D14+D15+D16+D17+D18+D19</f>
        <v>0</v>
      </c>
      <c r="E13" s="33">
        <f t="shared" si="4"/>
        <v>400000000</v>
      </c>
      <c r="F13" s="37">
        <f t="shared" si="4"/>
        <v>1000000</v>
      </c>
      <c r="G13" s="33">
        <f t="shared" si="4"/>
        <v>0</v>
      </c>
      <c r="H13" s="33">
        <f t="shared" si="4"/>
        <v>0</v>
      </c>
      <c r="I13" s="33">
        <f t="shared" si="4"/>
        <v>0</v>
      </c>
      <c r="J13" s="33">
        <f t="shared" si="4"/>
        <v>0</v>
      </c>
      <c r="K13" s="33">
        <f t="shared" si="1"/>
        <v>-401000000</v>
      </c>
      <c r="L13" s="50">
        <f t="shared" si="2"/>
        <v>0</v>
      </c>
    </row>
    <row r="14" spans="1:12" ht="60.75" customHeight="1">
      <c r="A14" s="22" t="s">
        <v>49</v>
      </c>
      <c r="B14" s="29" t="s">
        <v>40</v>
      </c>
      <c r="C14" s="34">
        <f aca="true" t="shared" si="5" ref="C14:C19">D14+E14+F14</f>
        <v>1000000</v>
      </c>
      <c r="D14" s="34"/>
      <c r="E14" s="34"/>
      <c r="F14" s="34">
        <v>1000000</v>
      </c>
      <c r="G14" s="34">
        <f>H14+I14+J14</f>
        <v>0</v>
      </c>
      <c r="H14" s="34"/>
      <c r="I14" s="34"/>
      <c r="J14" s="34"/>
      <c r="K14" s="31">
        <f t="shared" si="1"/>
        <v>-1000000</v>
      </c>
      <c r="L14" s="4">
        <f t="shared" si="2"/>
        <v>0</v>
      </c>
    </row>
    <row r="15" spans="1:12" ht="60.75" customHeight="1">
      <c r="A15" s="22" t="s">
        <v>65</v>
      </c>
      <c r="B15" s="29" t="s">
        <v>40</v>
      </c>
      <c r="C15" s="34">
        <f t="shared" si="5"/>
        <v>16185895</v>
      </c>
      <c r="D15" s="34"/>
      <c r="E15" s="34">
        <v>16185895</v>
      </c>
      <c r="F15" s="34"/>
      <c r="G15" s="34"/>
      <c r="H15" s="34"/>
      <c r="I15" s="34"/>
      <c r="J15" s="34"/>
      <c r="K15" s="31">
        <f t="shared" si="1"/>
        <v>-16185895</v>
      </c>
      <c r="L15" s="4">
        <f t="shared" si="2"/>
        <v>0</v>
      </c>
    </row>
    <row r="16" spans="1:12" ht="48.75" customHeight="1">
      <c r="A16" s="22" t="s">
        <v>31</v>
      </c>
      <c r="B16" s="47" t="s">
        <v>41</v>
      </c>
      <c r="C16" s="34">
        <f t="shared" si="5"/>
        <v>60075</v>
      </c>
      <c r="D16" s="34"/>
      <c r="E16" s="34">
        <v>60075</v>
      </c>
      <c r="F16" s="34"/>
      <c r="G16" s="34"/>
      <c r="H16" s="34"/>
      <c r="I16" s="34"/>
      <c r="J16" s="34"/>
      <c r="K16" s="31">
        <f t="shared" si="1"/>
        <v>-60075</v>
      </c>
      <c r="L16" s="4">
        <f t="shared" si="2"/>
        <v>0</v>
      </c>
    </row>
    <row r="17" spans="1:12" ht="49.5" customHeight="1">
      <c r="A17" s="22" t="s">
        <v>45</v>
      </c>
      <c r="B17" s="29" t="s">
        <v>40</v>
      </c>
      <c r="C17" s="34">
        <f t="shared" si="5"/>
        <v>98705200</v>
      </c>
      <c r="D17" s="34"/>
      <c r="E17" s="34">
        <v>98705200</v>
      </c>
      <c r="F17" s="34"/>
      <c r="G17" s="34"/>
      <c r="H17" s="34"/>
      <c r="I17" s="34"/>
      <c r="J17" s="34"/>
      <c r="K17" s="31">
        <f t="shared" si="1"/>
        <v>-98705200</v>
      </c>
      <c r="L17" s="4">
        <f t="shared" si="2"/>
        <v>0</v>
      </c>
    </row>
    <row r="18" spans="1:12" ht="60.75" customHeight="1">
      <c r="A18" s="22" t="s">
        <v>106</v>
      </c>
      <c r="B18" s="29" t="s">
        <v>40</v>
      </c>
      <c r="C18" s="34">
        <f t="shared" si="5"/>
        <v>186976906</v>
      </c>
      <c r="D18" s="34"/>
      <c r="E18" s="34">
        <v>186976906</v>
      </c>
      <c r="F18" s="34"/>
      <c r="G18" s="34"/>
      <c r="H18" s="34"/>
      <c r="I18" s="34"/>
      <c r="J18" s="34"/>
      <c r="K18" s="31">
        <f t="shared" si="1"/>
        <v>-186976906</v>
      </c>
      <c r="L18" s="4">
        <f t="shared" si="2"/>
        <v>0</v>
      </c>
    </row>
    <row r="19" spans="1:12" ht="60.75" customHeight="1">
      <c r="A19" s="22" t="s">
        <v>52</v>
      </c>
      <c r="B19" s="29" t="s">
        <v>40</v>
      </c>
      <c r="C19" s="34">
        <f t="shared" si="5"/>
        <v>98071924</v>
      </c>
      <c r="D19" s="34"/>
      <c r="E19" s="34">
        <v>98071924</v>
      </c>
      <c r="F19" s="34"/>
      <c r="G19" s="34"/>
      <c r="H19" s="34"/>
      <c r="I19" s="34"/>
      <c r="J19" s="34"/>
      <c r="K19" s="31">
        <f t="shared" si="1"/>
        <v>-98071924</v>
      </c>
      <c r="L19" s="4">
        <f t="shared" si="2"/>
        <v>0</v>
      </c>
    </row>
    <row r="20" spans="1:12" ht="30.75" customHeight="1">
      <c r="A20" s="6" t="s">
        <v>18</v>
      </c>
      <c r="B20" s="6"/>
      <c r="C20" s="32">
        <f>C21+C25+C27+C30</f>
        <v>209878400</v>
      </c>
      <c r="D20" s="32">
        <f aca="true" t="shared" si="6" ref="D20:J20">D21+D25+D27+D30</f>
        <v>0</v>
      </c>
      <c r="E20" s="32">
        <f t="shared" si="6"/>
        <v>80315400</v>
      </c>
      <c r="F20" s="32">
        <f t="shared" si="6"/>
        <v>129563000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51">
        <f t="shared" si="1"/>
        <v>-209878400</v>
      </c>
      <c r="L20" s="49">
        <f t="shared" si="2"/>
        <v>0</v>
      </c>
    </row>
    <row r="21" spans="1:12" ht="15.75" customHeight="1">
      <c r="A21" s="7" t="s">
        <v>22</v>
      </c>
      <c r="B21" s="7"/>
      <c r="C21" s="35">
        <f>C22+C23+C24</f>
        <v>50288400</v>
      </c>
      <c r="D21" s="35">
        <f aca="true" t="shared" si="7" ref="D21:J21">D22+D23+D24</f>
        <v>0</v>
      </c>
      <c r="E21" s="35">
        <f t="shared" si="7"/>
        <v>18925400</v>
      </c>
      <c r="F21" s="35">
        <f t="shared" si="7"/>
        <v>31363000</v>
      </c>
      <c r="G21" s="35">
        <f t="shared" si="7"/>
        <v>0</v>
      </c>
      <c r="H21" s="35">
        <f t="shared" si="7"/>
        <v>0</v>
      </c>
      <c r="I21" s="35">
        <f t="shared" si="7"/>
        <v>0</v>
      </c>
      <c r="J21" s="35">
        <f t="shared" si="7"/>
        <v>0</v>
      </c>
      <c r="K21" s="33">
        <f t="shared" si="1"/>
        <v>-50288400</v>
      </c>
      <c r="L21" s="50">
        <f t="shared" si="2"/>
        <v>0</v>
      </c>
    </row>
    <row r="22" spans="1:12" ht="34.5" customHeight="1">
      <c r="A22" s="10" t="s">
        <v>50</v>
      </c>
      <c r="B22" s="29" t="s">
        <v>40</v>
      </c>
      <c r="C22" s="34">
        <f>D22+E22+F22</f>
        <v>15000000</v>
      </c>
      <c r="D22" s="34"/>
      <c r="E22" s="34"/>
      <c r="F22" s="34">
        <v>15000000</v>
      </c>
      <c r="G22" s="34">
        <f>H22+I22+J22</f>
        <v>0</v>
      </c>
      <c r="H22" s="34"/>
      <c r="I22" s="34"/>
      <c r="J22" s="34"/>
      <c r="K22" s="31">
        <f t="shared" si="1"/>
        <v>-15000000</v>
      </c>
      <c r="L22" s="4">
        <f t="shared" si="2"/>
        <v>0</v>
      </c>
    </row>
    <row r="23" spans="1:12" ht="30.75" customHeight="1">
      <c r="A23" s="10" t="s">
        <v>9</v>
      </c>
      <c r="B23" s="29" t="s">
        <v>40</v>
      </c>
      <c r="C23" s="34">
        <f>D23+E23+F23</f>
        <v>16363000</v>
      </c>
      <c r="D23" s="34"/>
      <c r="E23" s="34"/>
      <c r="F23" s="34">
        <v>16363000</v>
      </c>
      <c r="G23" s="34">
        <f>H23+I23+J23</f>
        <v>0</v>
      </c>
      <c r="H23" s="34"/>
      <c r="I23" s="34"/>
      <c r="J23" s="34"/>
      <c r="K23" s="31">
        <f t="shared" si="1"/>
        <v>-16363000</v>
      </c>
      <c r="L23" s="4">
        <f t="shared" si="2"/>
        <v>0</v>
      </c>
    </row>
    <row r="24" spans="1:12" ht="30.75" customHeight="1">
      <c r="A24" s="19" t="s">
        <v>51</v>
      </c>
      <c r="B24" s="29" t="s">
        <v>40</v>
      </c>
      <c r="C24" s="34">
        <f>D24+E24+F24</f>
        <v>18925400</v>
      </c>
      <c r="D24" s="34"/>
      <c r="E24" s="34">
        <v>18925400</v>
      </c>
      <c r="F24" s="34"/>
      <c r="G24" s="34">
        <f>H24+I24+J24</f>
        <v>0</v>
      </c>
      <c r="H24" s="34"/>
      <c r="I24" s="34"/>
      <c r="J24" s="34"/>
      <c r="K24" s="31">
        <f t="shared" si="1"/>
        <v>-18925400</v>
      </c>
      <c r="L24" s="4">
        <f t="shared" si="2"/>
        <v>0</v>
      </c>
    </row>
    <row r="25" spans="1:12" ht="17.25" customHeight="1">
      <c r="A25" s="7" t="s">
        <v>15</v>
      </c>
      <c r="B25" s="7"/>
      <c r="C25" s="35">
        <f aca="true" t="shared" si="8" ref="C25:J25">C26</f>
        <v>5000000</v>
      </c>
      <c r="D25" s="35">
        <f t="shared" si="8"/>
        <v>0</v>
      </c>
      <c r="E25" s="35">
        <f t="shared" si="8"/>
        <v>0</v>
      </c>
      <c r="F25" s="35">
        <f t="shared" si="8"/>
        <v>5000000</v>
      </c>
      <c r="G25" s="35">
        <f t="shared" si="8"/>
        <v>0</v>
      </c>
      <c r="H25" s="35">
        <f t="shared" si="8"/>
        <v>0</v>
      </c>
      <c r="I25" s="35">
        <f t="shared" si="8"/>
        <v>0</v>
      </c>
      <c r="J25" s="35">
        <f t="shared" si="8"/>
        <v>0</v>
      </c>
      <c r="K25" s="31">
        <f t="shared" si="1"/>
        <v>-5000000</v>
      </c>
      <c r="L25" s="4">
        <f t="shared" si="2"/>
        <v>0</v>
      </c>
    </row>
    <row r="26" spans="1:12" ht="37.5" customHeight="1">
      <c r="A26" s="10" t="s">
        <v>26</v>
      </c>
      <c r="B26" s="29" t="s">
        <v>40</v>
      </c>
      <c r="C26" s="36">
        <f>D26+E26+F26</f>
        <v>5000000</v>
      </c>
      <c r="D26" s="36"/>
      <c r="E26" s="36"/>
      <c r="F26" s="36">
        <v>5000000</v>
      </c>
      <c r="G26" s="36">
        <f>H26+I26+J26</f>
        <v>0</v>
      </c>
      <c r="H26" s="36"/>
      <c r="I26" s="36"/>
      <c r="J26" s="36"/>
      <c r="K26" s="36">
        <f t="shared" si="1"/>
        <v>-5000000</v>
      </c>
      <c r="L26" s="13">
        <f t="shared" si="2"/>
        <v>0</v>
      </c>
    </row>
    <row r="27" spans="1:12" ht="15.75" customHeight="1">
      <c r="A27" s="11" t="s">
        <v>27</v>
      </c>
      <c r="B27" s="26"/>
      <c r="C27" s="37">
        <f aca="true" t="shared" si="9" ref="C27:J27">C28+C29</f>
        <v>68200000</v>
      </c>
      <c r="D27" s="37">
        <f t="shared" si="9"/>
        <v>0</v>
      </c>
      <c r="E27" s="37">
        <f t="shared" si="9"/>
        <v>0</v>
      </c>
      <c r="F27" s="37">
        <f t="shared" si="9"/>
        <v>68200000</v>
      </c>
      <c r="G27" s="37">
        <f t="shared" si="9"/>
        <v>0</v>
      </c>
      <c r="H27" s="37">
        <f t="shared" si="9"/>
        <v>0</v>
      </c>
      <c r="I27" s="37">
        <f t="shared" si="9"/>
        <v>0</v>
      </c>
      <c r="J27" s="37">
        <f t="shared" si="9"/>
        <v>0</v>
      </c>
      <c r="K27" s="37">
        <f t="shared" si="1"/>
        <v>-68200000</v>
      </c>
      <c r="L27" s="52">
        <f t="shared" si="2"/>
        <v>0</v>
      </c>
    </row>
    <row r="28" spans="1:12" ht="48" customHeight="1">
      <c r="A28" s="10" t="s">
        <v>53</v>
      </c>
      <c r="B28" s="29" t="s">
        <v>40</v>
      </c>
      <c r="C28" s="36">
        <f>D28+E28+F28</f>
        <v>50000000</v>
      </c>
      <c r="D28" s="36"/>
      <c r="E28" s="36"/>
      <c r="F28" s="36">
        <v>50000000</v>
      </c>
      <c r="G28" s="36">
        <f>H28+I28+J28</f>
        <v>0</v>
      </c>
      <c r="H28" s="36"/>
      <c r="I28" s="36"/>
      <c r="J28" s="36"/>
      <c r="K28" s="36">
        <f t="shared" si="1"/>
        <v>-50000000</v>
      </c>
      <c r="L28" s="13">
        <f t="shared" si="2"/>
        <v>0</v>
      </c>
    </row>
    <row r="29" spans="1:12" ht="48" customHeight="1">
      <c r="A29" s="23" t="s">
        <v>54</v>
      </c>
      <c r="B29" s="29" t="s">
        <v>40</v>
      </c>
      <c r="C29" s="36">
        <f>D29+E29+F29</f>
        <v>18200000</v>
      </c>
      <c r="D29" s="36"/>
      <c r="E29" s="36"/>
      <c r="F29" s="36">
        <v>18200000</v>
      </c>
      <c r="G29" s="36">
        <f>H29+I29+J29</f>
        <v>0</v>
      </c>
      <c r="H29" s="36"/>
      <c r="I29" s="36"/>
      <c r="J29" s="36"/>
      <c r="K29" s="36">
        <f t="shared" si="1"/>
        <v>-18200000</v>
      </c>
      <c r="L29" s="13">
        <f t="shared" si="2"/>
        <v>0</v>
      </c>
    </row>
    <row r="30" spans="1:12" ht="33" customHeight="1">
      <c r="A30" s="53" t="s">
        <v>55</v>
      </c>
      <c r="B30" s="29"/>
      <c r="C30" s="37">
        <f>C31+C32</f>
        <v>86390000</v>
      </c>
      <c r="D30" s="37">
        <f aca="true" t="shared" si="10" ref="D30:J30">D31+D32</f>
        <v>0</v>
      </c>
      <c r="E30" s="37">
        <f t="shared" si="10"/>
        <v>61390000</v>
      </c>
      <c r="F30" s="37">
        <f t="shared" si="10"/>
        <v>25000000</v>
      </c>
      <c r="G30" s="37">
        <f t="shared" si="10"/>
        <v>0</v>
      </c>
      <c r="H30" s="37">
        <f t="shared" si="10"/>
        <v>0</v>
      </c>
      <c r="I30" s="37">
        <f t="shared" si="10"/>
        <v>0</v>
      </c>
      <c r="J30" s="37">
        <f t="shared" si="10"/>
        <v>0</v>
      </c>
      <c r="K30" s="37">
        <f t="shared" si="1"/>
        <v>-86390000</v>
      </c>
      <c r="L30" s="52">
        <f t="shared" si="2"/>
        <v>0</v>
      </c>
    </row>
    <row r="31" spans="1:12" ht="48" customHeight="1">
      <c r="A31" s="23" t="s">
        <v>56</v>
      </c>
      <c r="B31" s="29" t="s">
        <v>40</v>
      </c>
      <c r="C31" s="36">
        <f>D31+E31+F31</f>
        <v>25000000</v>
      </c>
      <c r="D31" s="36"/>
      <c r="E31" s="36"/>
      <c r="F31" s="36">
        <v>25000000</v>
      </c>
      <c r="G31" s="36">
        <f>H31+I31+J31</f>
        <v>0</v>
      </c>
      <c r="H31" s="36"/>
      <c r="I31" s="36"/>
      <c r="J31" s="36"/>
      <c r="K31" s="36">
        <f t="shared" si="1"/>
        <v>-25000000</v>
      </c>
      <c r="L31" s="13">
        <f t="shared" si="2"/>
        <v>0</v>
      </c>
    </row>
    <row r="32" spans="1:12" ht="36" customHeight="1">
      <c r="A32" s="23" t="s">
        <v>64</v>
      </c>
      <c r="B32" s="29" t="s">
        <v>40</v>
      </c>
      <c r="C32" s="36">
        <f>D32+E32+F32</f>
        <v>61390000</v>
      </c>
      <c r="D32" s="36"/>
      <c r="E32" s="36">
        <v>61390000</v>
      </c>
      <c r="F32" s="36"/>
      <c r="G32" s="36"/>
      <c r="H32" s="36"/>
      <c r="I32" s="36"/>
      <c r="J32" s="36"/>
      <c r="K32" s="36">
        <f t="shared" si="1"/>
        <v>-61390000</v>
      </c>
      <c r="L32" s="13">
        <f t="shared" si="2"/>
        <v>0</v>
      </c>
    </row>
    <row r="33" spans="1:12" ht="18" customHeight="1">
      <c r="A33" s="12" t="s">
        <v>19</v>
      </c>
      <c r="B33" s="28"/>
      <c r="C33" s="38">
        <f aca="true" t="shared" si="11" ref="C33:J33">C34+C40</f>
        <v>275596500</v>
      </c>
      <c r="D33" s="38">
        <f t="shared" si="11"/>
        <v>0</v>
      </c>
      <c r="E33" s="38">
        <f t="shared" si="11"/>
        <v>223096500</v>
      </c>
      <c r="F33" s="38">
        <f t="shared" si="11"/>
        <v>52500000</v>
      </c>
      <c r="G33" s="38">
        <f t="shared" si="11"/>
        <v>0</v>
      </c>
      <c r="H33" s="38">
        <f t="shared" si="11"/>
        <v>0</v>
      </c>
      <c r="I33" s="38">
        <f t="shared" si="11"/>
        <v>0</v>
      </c>
      <c r="J33" s="38">
        <f t="shared" si="11"/>
        <v>0</v>
      </c>
      <c r="K33" s="38">
        <f t="shared" si="1"/>
        <v>-275596500</v>
      </c>
      <c r="L33" s="14">
        <f t="shared" si="2"/>
        <v>0</v>
      </c>
    </row>
    <row r="34" spans="1:12" ht="18" customHeight="1">
      <c r="A34" s="7" t="s">
        <v>16</v>
      </c>
      <c r="B34" s="27"/>
      <c r="C34" s="37">
        <f aca="true" t="shared" si="12" ref="C34:J34">C35+C36+C37+C38+C39</f>
        <v>275096500</v>
      </c>
      <c r="D34" s="37">
        <f t="shared" si="12"/>
        <v>0</v>
      </c>
      <c r="E34" s="37">
        <f t="shared" si="12"/>
        <v>223096500</v>
      </c>
      <c r="F34" s="37">
        <f t="shared" si="12"/>
        <v>52000000</v>
      </c>
      <c r="G34" s="37">
        <f t="shared" si="12"/>
        <v>0</v>
      </c>
      <c r="H34" s="37">
        <f t="shared" si="12"/>
        <v>0</v>
      </c>
      <c r="I34" s="37">
        <f t="shared" si="12"/>
        <v>0</v>
      </c>
      <c r="J34" s="37">
        <f t="shared" si="12"/>
        <v>0</v>
      </c>
      <c r="K34" s="37">
        <f t="shared" si="1"/>
        <v>-275096500</v>
      </c>
      <c r="L34" s="52">
        <f t="shared" si="2"/>
        <v>0</v>
      </c>
    </row>
    <row r="35" spans="1:12" ht="48.75" customHeight="1">
      <c r="A35" s="8" t="s">
        <v>57</v>
      </c>
      <c r="B35" s="29" t="s">
        <v>40</v>
      </c>
      <c r="C35" s="36">
        <f>D35+E35+F35</f>
        <v>20000000</v>
      </c>
      <c r="D35" s="36"/>
      <c r="E35" s="36"/>
      <c r="F35" s="36">
        <v>20000000</v>
      </c>
      <c r="G35" s="36">
        <f>H35+I35+J35</f>
        <v>0</v>
      </c>
      <c r="H35" s="36"/>
      <c r="I35" s="36"/>
      <c r="J35" s="36"/>
      <c r="K35" s="36">
        <f t="shared" si="1"/>
        <v>-20000000</v>
      </c>
      <c r="L35" s="13">
        <f t="shared" si="2"/>
        <v>0</v>
      </c>
    </row>
    <row r="36" spans="1:12" ht="75.75" customHeight="1">
      <c r="A36" s="8" t="s">
        <v>58</v>
      </c>
      <c r="B36" s="29" t="s">
        <v>40</v>
      </c>
      <c r="C36" s="36">
        <f>D36+E36+F36</f>
        <v>2000000</v>
      </c>
      <c r="D36" s="36"/>
      <c r="E36" s="36"/>
      <c r="F36" s="36">
        <v>2000000</v>
      </c>
      <c r="G36" s="36">
        <f>H36+I36+J36</f>
        <v>0</v>
      </c>
      <c r="H36" s="36"/>
      <c r="I36" s="36"/>
      <c r="J36" s="36"/>
      <c r="K36" s="36">
        <f t="shared" si="1"/>
        <v>-2000000</v>
      </c>
      <c r="L36" s="13">
        <f t="shared" si="2"/>
        <v>0</v>
      </c>
    </row>
    <row r="37" spans="1:12" ht="50.25" customHeight="1">
      <c r="A37" s="8" t="s">
        <v>59</v>
      </c>
      <c r="B37" s="29" t="s">
        <v>40</v>
      </c>
      <c r="C37" s="36">
        <f>D37+E37+F37</f>
        <v>84365500</v>
      </c>
      <c r="D37" s="36"/>
      <c r="E37" s="36">
        <v>74365500</v>
      </c>
      <c r="F37" s="36">
        <v>10000000</v>
      </c>
      <c r="G37" s="36"/>
      <c r="H37" s="36"/>
      <c r="I37" s="36"/>
      <c r="J37" s="36"/>
      <c r="K37" s="36">
        <f t="shared" si="1"/>
        <v>-84365500</v>
      </c>
      <c r="L37" s="13">
        <f t="shared" si="2"/>
        <v>0</v>
      </c>
    </row>
    <row r="38" spans="1:12" ht="51" customHeight="1">
      <c r="A38" s="8" t="s">
        <v>66</v>
      </c>
      <c r="B38" s="29" t="s">
        <v>40</v>
      </c>
      <c r="C38" s="36">
        <f>D38+E38+F38</f>
        <v>84365500</v>
      </c>
      <c r="D38" s="36"/>
      <c r="E38" s="36">
        <v>74365500</v>
      </c>
      <c r="F38" s="36">
        <v>10000000</v>
      </c>
      <c r="G38" s="36"/>
      <c r="H38" s="36"/>
      <c r="I38" s="36"/>
      <c r="J38" s="36"/>
      <c r="K38" s="36">
        <f t="shared" si="1"/>
        <v>-84365500</v>
      </c>
      <c r="L38" s="13">
        <f t="shared" si="2"/>
        <v>0</v>
      </c>
    </row>
    <row r="39" spans="1:12" ht="48.75" customHeight="1">
      <c r="A39" s="10" t="s">
        <v>68</v>
      </c>
      <c r="B39" s="29" t="s">
        <v>40</v>
      </c>
      <c r="C39" s="36">
        <f>D39+E39+F39</f>
        <v>84365500</v>
      </c>
      <c r="D39" s="36"/>
      <c r="E39" s="36">
        <v>74365500</v>
      </c>
      <c r="F39" s="36">
        <v>10000000</v>
      </c>
      <c r="G39" s="36">
        <f>H39+I39+J39</f>
        <v>0</v>
      </c>
      <c r="H39" s="36"/>
      <c r="I39" s="36"/>
      <c r="J39" s="36"/>
      <c r="K39" s="36">
        <f t="shared" si="1"/>
        <v>-84365500</v>
      </c>
      <c r="L39" s="13">
        <f t="shared" si="2"/>
        <v>0</v>
      </c>
    </row>
    <row r="40" spans="1:12" ht="17.25" customHeight="1">
      <c r="A40" s="11" t="s">
        <v>60</v>
      </c>
      <c r="B40" s="29"/>
      <c r="C40" s="37">
        <f>C41</f>
        <v>500000</v>
      </c>
      <c r="D40" s="37">
        <f aca="true" t="shared" si="13" ref="D40:J40">D41</f>
        <v>0</v>
      </c>
      <c r="E40" s="37">
        <f t="shared" si="13"/>
        <v>0</v>
      </c>
      <c r="F40" s="37">
        <f t="shared" si="13"/>
        <v>500000</v>
      </c>
      <c r="G40" s="37">
        <f t="shared" si="13"/>
        <v>0</v>
      </c>
      <c r="H40" s="37">
        <f t="shared" si="13"/>
        <v>0</v>
      </c>
      <c r="I40" s="37">
        <f t="shared" si="13"/>
        <v>0</v>
      </c>
      <c r="J40" s="37">
        <f t="shared" si="13"/>
        <v>0</v>
      </c>
      <c r="K40" s="37">
        <f t="shared" si="1"/>
        <v>-500000</v>
      </c>
      <c r="L40" s="52">
        <f t="shared" si="2"/>
        <v>0</v>
      </c>
    </row>
    <row r="41" spans="1:12" ht="50.25" customHeight="1">
      <c r="A41" s="10" t="s">
        <v>69</v>
      </c>
      <c r="B41" s="29" t="s">
        <v>40</v>
      </c>
      <c r="C41" s="36">
        <f>D41+E41+F41</f>
        <v>500000</v>
      </c>
      <c r="D41" s="36"/>
      <c r="E41" s="36"/>
      <c r="F41" s="36">
        <v>500000</v>
      </c>
      <c r="G41" s="36"/>
      <c r="H41" s="36"/>
      <c r="I41" s="36"/>
      <c r="J41" s="36"/>
      <c r="K41" s="36">
        <f t="shared" si="1"/>
        <v>-500000</v>
      </c>
      <c r="L41" s="13">
        <f t="shared" si="2"/>
        <v>0</v>
      </c>
    </row>
    <row r="42" spans="1:12" ht="18" customHeight="1">
      <c r="A42" s="6" t="s">
        <v>61</v>
      </c>
      <c r="B42" s="6"/>
      <c r="C42" s="38">
        <f aca="true" t="shared" si="14" ref="C42:J43">C43</f>
        <v>16139200</v>
      </c>
      <c r="D42" s="38">
        <f t="shared" si="14"/>
        <v>0</v>
      </c>
      <c r="E42" s="38">
        <f t="shared" si="14"/>
        <v>0</v>
      </c>
      <c r="F42" s="38">
        <f t="shared" si="14"/>
        <v>16139200</v>
      </c>
      <c r="G42" s="38">
        <f t="shared" si="14"/>
        <v>0</v>
      </c>
      <c r="H42" s="38">
        <f t="shared" si="14"/>
        <v>0</v>
      </c>
      <c r="I42" s="38">
        <f t="shared" si="14"/>
        <v>0</v>
      </c>
      <c r="J42" s="38">
        <f t="shared" si="14"/>
        <v>0</v>
      </c>
      <c r="K42" s="38">
        <f t="shared" si="1"/>
        <v>-16139200</v>
      </c>
      <c r="L42" s="14">
        <f t="shared" si="2"/>
        <v>0</v>
      </c>
    </row>
    <row r="43" spans="1:12" ht="17.25" customHeight="1">
      <c r="A43" s="7" t="s">
        <v>62</v>
      </c>
      <c r="B43" s="7"/>
      <c r="C43" s="37">
        <f t="shared" si="14"/>
        <v>16139200</v>
      </c>
      <c r="D43" s="37">
        <f t="shared" si="14"/>
        <v>0</v>
      </c>
      <c r="E43" s="37">
        <f t="shared" si="14"/>
        <v>0</v>
      </c>
      <c r="F43" s="37">
        <f t="shared" si="14"/>
        <v>16139200</v>
      </c>
      <c r="G43" s="37">
        <f t="shared" si="14"/>
        <v>0</v>
      </c>
      <c r="H43" s="37">
        <f t="shared" si="14"/>
        <v>0</v>
      </c>
      <c r="I43" s="37">
        <f t="shared" si="14"/>
        <v>0</v>
      </c>
      <c r="J43" s="37">
        <f t="shared" si="14"/>
        <v>0</v>
      </c>
      <c r="K43" s="37">
        <f t="shared" si="1"/>
        <v>-16139200</v>
      </c>
      <c r="L43" s="52">
        <f t="shared" si="2"/>
        <v>0</v>
      </c>
    </row>
    <row r="44" spans="1:12" ht="48" customHeight="1">
      <c r="A44" s="8" t="s">
        <v>63</v>
      </c>
      <c r="B44" s="29" t="s">
        <v>40</v>
      </c>
      <c r="C44" s="36">
        <f>D44+E44+F44</f>
        <v>16139200</v>
      </c>
      <c r="D44" s="36"/>
      <c r="E44" s="36"/>
      <c r="F44" s="36">
        <v>16139200</v>
      </c>
      <c r="G44" s="36">
        <f>H44+I44+J44</f>
        <v>0</v>
      </c>
      <c r="H44" s="36"/>
      <c r="I44" s="36"/>
      <c r="J44" s="36"/>
      <c r="K44" s="36">
        <f t="shared" si="1"/>
        <v>-16139200</v>
      </c>
      <c r="L44" s="13">
        <f t="shared" si="2"/>
        <v>0</v>
      </c>
    </row>
    <row r="45" spans="1:12" ht="23.25" customHeight="1">
      <c r="A45" s="20" t="s">
        <v>20</v>
      </c>
      <c r="B45" s="20"/>
      <c r="C45" s="38">
        <f aca="true" t="shared" si="15" ref="C45:J46">C46</f>
        <v>4949800</v>
      </c>
      <c r="D45" s="38">
        <f t="shared" si="15"/>
        <v>0</v>
      </c>
      <c r="E45" s="38">
        <f t="shared" si="15"/>
        <v>4949800</v>
      </c>
      <c r="F45" s="38">
        <f t="shared" si="15"/>
        <v>0</v>
      </c>
      <c r="G45" s="38">
        <f t="shared" si="15"/>
        <v>0</v>
      </c>
      <c r="H45" s="38">
        <f t="shared" si="15"/>
        <v>0</v>
      </c>
      <c r="I45" s="38">
        <f t="shared" si="15"/>
        <v>0</v>
      </c>
      <c r="J45" s="38">
        <f t="shared" si="15"/>
        <v>0</v>
      </c>
      <c r="K45" s="38">
        <f t="shared" si="1"/>
        <v>-4949800</v>
      </c>
      <c r="L45" s="14">
        <f t="shared" si="2"/>
        <v>0</v>
      </c>
    </row>
    <row r="46" spans="1:12" ht="18.75" customHeight="1">
      <c r="A46" s="9" t="s">
        <v>28</v>
      </c>
      <c r="B46" s="9"/>
      <c r="C46" s="37">
        <f t="shared" si="15"/>
        <v>4949800</v>
      </c>
      <c r="D46" s="37">
        <f t="shared" si="15"/>
        <v>0</v>
      </c>
      <c r="E46" s="37">
        <f t="shared" si="15"/>
        <v>4949800</v>
      </c>
      <c r="F46" s="37">
        <f t="shared" si="15"/>
        <v>0</v>
      </c>
      <c r="G46" s="37">
        <f t="shared" si="15"/>
        <v>0</v>
      </c>
      <c r="H46" s="37">
        <f t="shared" si="15"/>
        <v>0</v>
      </c>
      <c r="I46" s="37">
        <f t="shared" si="15"/>
        <v>0</v>
      </c>
      <c r="J46" s="37">
        <f t="shared" si="15"/>
        <v>0</v>
      </c>
      <c r="K46" s="37">
        <f t="shared" si="1"/>
        <v>-4949800</v>
      </c>
      <c r="L46" s="52">
        <f t="shared" si="2"/>
        <v>0</v>
      </c>
    </row>
    <row r="47" spans="1:12" ht="33" customHeight="1">
      <c r="A47" s="21" t="s">
        <v>43</v>
      </c>
      <c r="B47" s="29" t="s">
        <v>40</v>
      </c>
      <c r="C47" s="36">
        <f>D47+E47+F47</f>
        <v>4949800</v>
      </c>
      <c r="D47" s="36"/>
      <c r="E47" s="36">
        <v>4949800</v>
      </c>
      <c r="F47" s="36"/>
      <c r="G47" s="36">
        <f>H47+I47+J47</f>
        <v>0</v>
      </c>
      <c r="H47" s="36"/>
      <c r="I47" s="36"/>
      <c r="J47" s="36"/>
      <c r="K47" s="36">
        <f t="shared" si="1"/>
        <v>-4949800</v>
      </c>
      <c r="L47" s="13">
        <f t="shared" si="2"/>
        <v>0</v>
      </c>
    </row>
    <row r="48" spans="1:12" s="5" customFormat="1" ht="33.75" customHeight="1">
      <c r="A48" s="6" t="s">
        <v>21</v>
      </c>
      <c r="B48" s="6"/>
      <c r="C48" s="38">
        <f aca="true" t="shared" si="16" ref="C48:J48">C9+C12+C20+C33+C42+C45</f>
        <v>913563900</v>
      </c>
      <c r="D48" s="38">
        <f t="shared" si="16"/>
        <v>0</v>
      </c>
      <c r="E48" s="38">
        <f t="shared" si="16"/>
        <v>708361700</v>
      </c>
      <c r="F48" s="38">
        <f t="shared" si="16"/>
        <v>205202200</v>
      </c>
      <c r="G48" s="38">
        <f t="shared" si="16"/>
        <v>0</v>
      </c>
      <c r="H48" s="38">
        <f t="shared" si="16"/>
        <v>0</v>
      </c>
      <c r="I48" s="38">
        <f t="shared" si="16"/>
        <v>0</v>
      </c>
      <c r="J48" s="38">
        <f t="shared" si="16"/>
        <v>0</v>
      </c>
      <c r="K48" s="38">
        <f t="shared" si="1"/>
        <v>-913563900</v>
      </c>
      <c r="L48" s="14">
        <f t="shared" si="2"/>
        <v>0</v>
      </c>
    </row>
    <row r="50" spans="1:3" ht="30.75" customHeight="1">
      <c r="A50" s="25" t="s">
        <v>33</v>
      </c>
      <c r="C50" s="25" t="s">
        <v>37</v>
      </c>
    </row>
    <row r="51" ht="57.75" customHeight="1">
      <c r="A51" s="1" t="s">
        <v>44</v>
      </c>
    </row>
    <row r="52" ht="15">
      <c r="B52" s="25"/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27" right="0.17" top="0.38" bottom="0.49" header="0.55" footer="0.57"/>
  <pageSetup fitToHeight="2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60"/>
  <sheetViews>
    <sheetView showZeros="0" view="pageBreakPreview" zoomScale="75" zoomScaleSheetLayoutView="75" workbookViewId="0" topLeftCell="A1">
      <pane xSplit="1" ySplit="8" topLeftCell="B12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16" sqref="A16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875" style="1" customWidth="1"/>
    <col min="5" max="5" width="17.875" style="1" customWidth="1"/>
    <col min="6" max="6" width="18.25390625" style="1" customWidth="1"/>
    <col min="7" max="7" width="18.00390625" style="1" customWidth="1"/>
    <col min="8" max="8" width="9.00390625" style="1" customWidth="1"/>
    <col min="9" max="9" width="15.00390625" style="1" customWidth="1"/>
    <col min="10" max="10" width="12.875" style="1" customWidth="1"/>
    <col min="11" max="11" width="19.37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113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5"/>
      <c r="B3" s="75"/>
      <c r="C3" s="75"/>
      <c r="D3" s="75"/>
      <c r="E3" s="75"/>
      <c r="F3" s="75"/>
      <c r="G3" s="24"/>
      <c r="H3" s="24"/>
      <c r="I3" s="24"/>
      <c r="J3" s="24"/>
      <c r="K3" s="24"/>
      <c r="L3" s="2"/>
      <c r="M3" s="2"/>
      <c r="N3" s="2"/>
    </row>
    <row r="4" spans="1:28" ht="12" customHeight="1">
      <c r="A4" s="78" t="s">
        <v>32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6" t="s">
        <v>29</v>
      </c>
      <c r="B5" s="72" t="s">
        <v>39</v>
      </c>
      <c r="C5" s="77" t="s">
        <v>47</v>
      </c>
      <c r="D5" s="77"/>
      <c r="E5" s="77"/>
      <c r="F5" s="77"/>
      <c r="G5" s="81" t="s">
        <v>114</v>
      </c>
      <c r="H5" s="82"/>
      <c r="I5" s="82"/>
      <c r="J5" s="83"/>
      <c r="K5" s="72" t="s">
        <v>34</v>
      </c>
      <c r="L5" s="79" t="s">
        <v>36</v>
      </c>
    </row>
    <row r="6" spans="1:12" ht="29.25" customHeight="1">
      <c r="A6" s="76"/>
      <c r="B6" s="73"/>
      <c r="C6" s="77" t="s">
        <v>10</v>
      </c>
      <c r="D6" s="77" t="s">
        <v>11</v>
      </c>
      <c r="E6" s="77"/>
      <c r="F6" s="77"/>
      <c r="G6" s="84" t="s">
        <v>10</v>
      </c>
      <c r="H6" s="81" t="s">
        <v>11</v>
      </c>
      <c r="I6" s="82"/>
      <c r="J6" s="83"/>
      <c r="K6" s="74"/>
      <c r="L6" s="80"/>
    </row>
    <row r="7" spans="1:12" ht="30.75" customHeight="1">
      <c r="A7" s="76"/>
      <c r="B7" s="74"/>
      <c r="C7" s="77"/>
      <c r="D7" s="30" t="s">
        <v>12</v>
      </c>
      <c r="E7" s="30" t="s">
        <v>13</v>
      </c>
      <c r="F7" s="30" t="s">
        <v>14</v>
      </c>
      <c r="G7" s="85"/>
      <c r="H7" s="30" t="s">
        <v>12</v>
      </c>
      <c r="I7" s="30" t="s">
        <v>13</v>
      </c>
      <c r="J7" s="30" t="s">
        <v>14</v>
      </c>
      <c r="K7" s="30" t="s">
        <v>35</v>
      </c>
      <c r="L7" s="30" t="s">
        <v>35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0">
        <v>12</v>
      </c>
    </row>
    <row r="9" spans="1:12" ht="20.25" customHeight="1">
      <c r="A9" s="16" t="s">
        <v>24</v>
      </c>
      <c r="B9" s="16"/>
      <c r="C9" s="46">
        <f aca="true" t="shared" si="0" ref="C9:J10">C10</f>
        <v>18000</v>
      </c>
      <c r="D9" s="46">
        <f t="shared" si="0"/>
        <v>0</v>
      </c>
      <c r="E9" s="46">
        <f t="shared" si="0"/>
        <v>0</v>
      </c>
      <c r="F9" s="46">
        <f t="shared" si="0"/>
        <v>18000</v>
      </c>
      <c r="G9" s="48">
        <f t="shared" si="0"/>
        <v>18000</v>
      </c>
      <c r="H9" s="48">
        <f t="shared" si="0"/>
        <v>0</v>
      </c>
      <c r="I9" s="48">
        <f t="shared" si="0"/>
        <v>0</v>
      </c>
      <c r="J9" s="48">
        <f t="shared" si="0"/>
        <v>18000</v>
      </c>
      <c r="K9" s="46">
        <f aca="true" t="shared" si="1" ref="K9:K56">G9-C9</f>
        <v>0</v>
      </c>
      <c r="L9" s="49">
        <f aca="true" t="shared" si="2" ref="L9:L56">G9/C9*100</f>
        <v>100</v>
      </c>
    </row>
    <row r="10" spans="1:12" ht="50.25" customHeight="1">
      <c r="A10" s="17" t="s">
        <v>25</v>
      </c>
      <c r="B10" s="17"/>
      <c r="C10" s="45">
        <f t="shared" si="0"/>
        <v>18000</v>
      </c>
      <c r="D10" s="45">
        <f t="shared" si="0"/>
        <v>0</v>
      </c>
      <c r="E10" s="45">
        <f t="shared" si="0"/>
        <v>0</v>
      </c>
      <c r="F10" s="45">
        <f t="shared" si="0"/>
        <v>18000</v>
      </c>
      <c r="G10" s="41">
        <f t="shared" si="0"/>
        <v>18000</v>
      </c>
      <c r="H10" s="41">
        <f t="shared" si="0"/>
        <v>0</v>
      </c>
      <c r="I10" s="41">
        <f t="shared" si="0"/>
        <v>0</v>
      </c>
      <c r="J10" s="41">
        <f t="shared" si="0"/>
        <v>18000</v>
      </c>
      <c r="K10" s="45">
        <f t="shared" si="1"/>
        <v>0</v>
      </c>
      <c r="L10" s="50">
        <f t="shared" si="2"/>
        <v>100</v>
      </c>
    </row>
    <row r="11" spans="1:12" ht="48.75" customHeight="1">
      <c r="A11" s="18" t="s">
        <v>30</v>
      </c>
      <c r="B11" s="29" t="s">
        <v>40</v>
      </c>
      <c r="C11" s="44">
        <f>D11+E11+F11</f>
        <v>18000</v>
      </c>
      <c r="D11" s="44"/>
      <c r="E11" s="44"/>
      <c r="F11" s="44">
        <v>18000</v>
      </c>
      <c r="G11" s="39">
        <f>H11+I11+J11</f>
        <v>18000</v>
      </c>
      <c r="H11" s="39"/>
      <c r="I11" s="39"/>
      <c r="J11" s="39">
        <v>18000</v>
      </c>
      <c r="K11" s="44">
        <f t="shared" si="1"/>
        <v>0</v>
      </c>
      <c r="L11" s="4">
        <f t="shared" si="2"/>
        <v>100</v>
      </c>
    </row>
    <row r="12" spans="1:12" ht="18.75" customHeight="1">
      <c r="A12" s="12" t="s">
        <v>17</v>
      </c>
      <c r="B12" s="12"/>
      <c r="C12" s="40">
        <f aca="true" t="shared" si="3" ref="C12:J12">C13</f>
        <v>524134</v>
      </c>
      <c r="D12" s="40">
        <f t="shared" si="3"/>
        <v>114934</v>
      </c>
      <c r="E12" s="40">
        <f t="shared" si="3"/>
        <v>400000</v>
      </c>
      <c r="F12" s="40">
        <f t="shared" si="3"/>
        <v>9200</v>
      </c>
      <c r="G12" s="40">
        <f t="shared" si="3"/>
        <v>399878.8</v>
      </c>
      <c r="H12" s="40">
        <f t="shared" si="3"/>
        <v>0</v>
      </c>
      <c r="I12" s="40">
        <f t="shared" si="3"/>
        <v>395036.3</v>
      </c>
      <c r="J12" s="40">
        <f t="shared" si="3"/>
        <v>4842.5</v>
      </c>
      <c r="K12" s="46">
        <f t="shared" si="1"/>
        <v>-124255.20000000001</v>
      </c>
      <c r="L12" s="49">
        <f t="shared" si="2"/>
        <v>76.2932379887586</v>
      </c>
    </row>
    <row r="13" spans="1:12" ht="15.75" customHeight="1">
      <c r="A13" s="7" t="s">
        <v>90</v>
      </c>
      <c r="B13" s="7"/>
      <c r="C13" s="45">
        <f aca="true" t="shared" si="4" ref="C13:J13">C14+C15+C16+C17+C18+C19+C20+C21</f>
        <v>524134</v>
      </c>
      <c r="D13" s="45">
        <f t="shared" si="4"/>
        <v>114934</v>
      </c>
      <c r="E13" s="45">
        <f t="shared" si="4"/>
        <v>400000</v>
      </c>
      <c r="F13" s="45">
        <f t="shared" si="4"/>
        <v>9200</v>
      </c>
      <c r="G13" s="45">
        <f t="shared" si="4"/>
        <v>399878.8</v>
      </c>
      <c r="H13" s="45">
        <f t="shared" si="4"/>
        <v>0</v>
      </c>
      <c r="I13" s="45">
        <f t="shared" si="4"/>
        <v>395036.3</v>
      </c>
      <c r="J13" s="45">
        <f t="shared" si="4"/>
        <v>4842.5</v>
      </c>
      <c r="K13" s="45">
        <f t="shared" si="1"/>
        <v>-124255.20000000001</v>
      </c>
      <c r="L13" s="50">
        <f t="shared" si="2"/>
        <v>76.2932379887586</v>
      </c>
    </row>
    <row r="14" spans="1:12" ht="60.75" customHeight="1">
      <c r="A14" s="22" t="s">
        <v>49</v>
      </c>
      <c r="B14" s="29" t="s">
        <v>40</v>
      </c>
      <c r="C14" s="42">
        <f aca="true" t="shared" si="5" ref="C14:C21">D14+E14+F14</f>
        <v>1000</v>
      </c>
      <c r="D14" s="42"/>
      <c r="E14" s="42"/>
      <c r="F14" s="42">
        <v>1000</v>
      </c>
      <c r="G14" s="42">
        <f aca="true" t="shared" si="6" ref="G14:G21">H14+I14+J14</f>
        <v>0</v>
      </c>
      <c r="H14" s="42"/>
      <c r="I14" s="42"/>
      <c r="J14" s="42"/>
      <c r="K14" s="44">
        <f t="shared" si="1"/>
        <v>-1000</v>
      </c>
      <c r="L14" s="4">
        <f t="shared" si="2"/>
        <v>0</v>
      </c>
    </row>
    <row r="15" spans="1:12" ht="60.75" customHeight="1">
      <c r="A15" s="22" t="s">
        <v>103</v>
      </c>
      <c r="B15" s="29" t="s">
        <v>40</v>
      </c>
      <c r="C15" s="42">
        <f t="shared" si="5"/>
        <v>114934</v>
      </c>
      <c r="D15" s="42">
        <v>114934</v>
      </c>
      <c r="E15" s="42"/>
      <c r="F15" s="42"/>
      <c r="G15" s="42">
        <f t="shared" si="6"/>
        <v>0</v>
      </c>
      <c r="H15" s="42"/>
      <c r="I15" s="42"/>
      <c r="J15" s="42"/>
      <c r="K15" s="44">
        <f t="shared" si="1"/>
        <v>-114934</v>
      </c>
      <c r="L15" s="4">
        <f t="shared" si="2"/>
        <v>0</v>
      </c>
    </row>
    <row r="16" spans="1:12" ht="76.5" customHeight="1">
      <c r="A16" s="22" t="s">
        <v>138</v>
      </c>
      <c r="B16" s="29" t="s">
        <v>40</v>
      </c>
      <c r="C16" s="42">
        <f t="shared" si="5"/>
        <v>8200</v>
      </c>
      <c r="D16" s="42"/>
      <c r="E16" s="42"/>
      <c r="F16" s="42">
        <v>8200</v>
      </c>
      <c r="G16" s="42">
        <f t="shared" si="6"/>
        <v>4842.5</v>
      </c>
      <c r="H16" s="42"/>
      <c r="I16" s="42"/>
      <c r="J16" s="42">
        <v>4842.5</v>
      </c>
      <c r="K16" s="44">
        <f t="shared" si="1"/>
        <v>-3357.5</v>
      </c>
      <c r="L16" s="4">
        <f t="shared" si="2"/>
        <v>59.05487804878049</v>
      </c>
    </row>
    <row r="17" spans="1:12" ht="60.75" customHeight="1">
      <c r="A17" s="22" t="s">
        <v>65</v>
      </c>
      <c r="B17" s="29" t="s">
        <v>40</v>
      </c>
      <c r="C17" s="42">
        <f t="shared" si="5"/>
        <v>16185.9</v>
      </c>
      <c r="D17" s="42"/>
      <c r="E17" s="42">
        <v>16185.9</v>
      </c>
      <c r="F17" s="42"/>
      <c r="G17" s="42">
        <f t="shared" si="6"/>
        <v>16185.9</v>
      </c>
      <c r="H17" s="42"/>
      <c r="I17" s="42">
        <v>16185.9</v>
      </c>
      <c r="J17" s="42"/>
      <c r="K17" s="44">
        <f t="shared" si="1"/>
        <v>0</v>
      </c>
      <c r="L17" s="4">
        <f t="shared" si="2"/>
        <v>100</v>
      </c>
    </row>
    <row r="18" spans="1:12" ht="48.75" customHeight="1">
      <c r="A18" s="22" t="s">
        <v>31</v>
      </c>
      <c r="B18" s="47" t="s">
        <v>41</v>
      </c>
      <c r="C18" s="42">
        <f t="shared" si="5"/>
        <v>60.1</v>
      </c>
      <c r="D18" s="42"/>
      <c r="E18" s="42">
        <v>60.1</v>
      </c>
      <c r="F18" s="42"/>
      <c r="G18" s="42">
        <f t="shared" si="6"/>
        <v>0</v>
      </c>
      <c r="H18" s="42"/>
      <c r="I18" s="42"/>
      <c r="J18" s="42"/>
      <c r="K18" s="44">
        <f t="shared" si="1"/>
        <v>-60.1</v>
      </c>
      <c r="L18" s="4">
        <f t="shared" si="2"/>
        <v>0</v>
      </c>
    </row>
    <row r="19" spans="1:12" ht="49.5" customHeight="1">
      <c r="A19" s="22" t="s">
        <v>45</v>
      </c>
      <c r="B19" s="29" t="s">
        <v>40</v>
      </c>
      <c r="C19" s="42">
        <f t="shared" si="5"/>
        <v>98705.2</v>
      </c>
      <c r="D19" s="42"/>
      <c r="E19" s="42">
        <v>98705.2</v>
      </c>
      <c r="F19" s="42"/>
      <c r="G19" s="42">
        <f t="shared" si="6"/>
        <v>98705.2</v>
      </c>
      <c r="H19" s="42"/>
      <c r="I19" s="42">
        <v>98705.2</v>
      </c>
      <c r="J19" s="42"/>
      <c r="K19" s="44">
        <f t="shared" si="1"/>
        <v>0</v>
      </c>
      <c r="L19" s="4">
        <f t="shared" si="2"/>
        <v>100</v>
      </c>
    </row>
    <row r="20" spans="1:12" ht="60.75" customHeight="1">
      <c r="A20" s="22" t="s">
        <v>106</v>
      </c>
      <c r="B20" s="29" t="s">
        <v>40</v>
      </c>
      <c r="C20" s="42">
        <f t="shared" si="5"/>
        <v>186976.9</v>
      </c>
      <c r="D20" s="42"/>
      <c r="E20" s="42">
        <v>186976.9</v>
      </c>
      <c r="F20" s="42"/>
      <c r="G20" s="42">
        <f t="shared" si="6"/>
        <v>186976.9</v>
      </c>
      <c r="H20" s="42"/>
      <c r="I20" s="42">
        <v>186976.9</v>
      </c>
      <c r="J20" s="42"/>
      <c r="K20" s="44">
        <f t="shared" si="1"/>
        <v>0</v>
      </c>
      <c r="L20" s="4">
        <f t="shared" si="2"/>
        <v>100</v>
      </c>
    </row>
    <row r="21" spans="1:12" ht="60.75" customHeight="1">
      <c r="A21" s="22" t="s">
        <v>82</v>
      </c>
      <c r="B21" s="29" t="s">
        <v>40</v>
      </c>
      <c r="C21" s="42">
        <f t="shared" si="5"/>
        <v>98071.9</v>
      </c>
      <c r="D21" s="42"/>
      <c r="E21" s="42">
        <v>98071.9</v>
      </c>
      <c r="F21" s="42"/>
      <c r="G21" s="42">
        <f t="shared" si="6"/>
        <v>93168.3</v>
      </c>
      <c r="H21" s="42"/>
      <c r="I21" s="42">
        <v>93168.3</v>
      </c>
      <c r="J21" s="42"/>
      <c r="K21" s="44">
        <f t="shared" si="1"/>
        <v>-4903.599999999991</v>
      </c>
      <c r="L21" s="4">
        <f t="shared" si="2"/>
        <v>94.99999490169968</v>
      </c>
    </row>
    <row r="22" spans="1:12" ht="30.75" customHeight="1">
      <c r="A22" s="6" t="s">
        <v>18</v>
      </c>
      <c r="B22" s="6"/>
      <c r="C22" s="40">
        <f aca="true" t="shared" si="7" ref="C22:J22">C23+C27+C31</f>
        <v>201678.4</v>
      </c>
      <c r="D22" s="40">
        <f t="shared" si="7"/>
        <v>0</v>
      </c>
      <c r="E22" s="40">
        <f t="shared" si="7"/>
        <v>80315.4</v>
      </c>
      <c r="F22" s="40">
        <f t="shared" si="7"/>
        <v>121363</v>
      </c>
      <c r="G22" s="40">
        <f t="shared" si="7"/>
        <v>60000</v>
      </c>
      <c r="H22" s="40">
        <f t="shared" si="7"/>
        <v>0</v>
      </c>
      <c r="I22" s="40">
        <f t="shared" si="7"/>
        <v>0</v>
      </c>
      <c r="J22" s="40">
        <f t="shared" si="7"/>
        <v>60000</v>
      </c>
      <c r="K22" s="46">
        <f t="shared" si="1"/>
        <v>-141678.4</v>
      </c>
      <c r="L22" s="49">
        <f t="shared" si="2"/>
        <v>29.750335187109776</v>
      </c>
    </row>
    <row r="23" spans="1:12" ht="15.75" customHeight="1">
      <c r="A23" s="7" t="s">
        <v>22</v>
      </c>
      <c r="B23" s="7"/>
      <c r="C23" s="43">
        <f aca="true" t="shared" si="8" ref="C23:J23">C24+C25+C26</f>
        <v>50288.4</v>
      </c>
      <c r="D23" s="43">
        <f t="shared" si="8"/>
        <v>0</v>
      </c>
      <c r="E23" s="43">
        <f t="shared" si="8"/>
        <v>18925.4</v>
      </c>
      <c r="F23" s="43">
        <f t="shared" si="8"/>
        <v>31363</v>
      </c>
      <c r="G23" s="43">
        <f t="shared" si="8"/>
        <v>0</v>
      </c>
      <c r="H23" s="43">
        <f t="shared" si="8"/>
        <v>0</v>
      </c>
      <c r="I23" s="43">
        <f t="shared" si="8"/>
        <v>0</v>
      </c>
      <c r="J23" s="43">
        <f t="shared" si="8"/>
        <v>0</v>
      </c>
      <c r="K23" s="45">
        <f t="shared" si="1"/>
        <v>-50288.4</v>
      </c>
      <c r="L23" s="50">
        <f t="shared" si="2"/>
        <v>0</v>
      </c>
    </row>
    <row r="24" spans="1:12" ht="34.5" customHeight="1">
      <c r="A24" s="10" t="s">
        <v>50</v>
      </c>
      <c r="B24" s="29" t="s">
        <v>40</v>
      </c>
      <c r="C24" s="42">
        <f>D24+E24+F24</f>
        <v>15000</v>
      </c>
      <c r="D24" s="42"/>
      <c r="E24" s="42"/>
      <c r="F24" s="42">
        <v>15000</v>
      </c>
      <c r="G24" s="42">
        <f>H24+I24+J24</f>
        <v>0</v>
      </c>
      <c r="H24" s="42"/>
      <c r="I24" s="42"/>
      <c r="J24" s="42"/>
      <c r="K24" s="44">
        <f t="shared" si="1"/>
        <v>-15000</v>
      </c>
      <c r="L24" s="4">
        <f t="shared" si="2"/>
        <v>0</v>
      </c>
    </row>
    <row r="25" spans="1:12" ht="30.75" customHeight="1">
      <c r="A25" s="10" t="s">
        <v>9</v>
      </c>
      <c r="B25" s="29" t="s">
        <v>40</v>
      </c>
      <c r="C25" s="42">
        <f>D25+E25+F25</f>
        <v>16363</v>
      </c>
      <c r="D25" s="42"/>
      <c r="E25" s="42"/>
      <c r="F25" s="42">
        <v>16363</v>
      </c>
      <c r="G25" s="42">
        <f>H25+I25+J25</f>
        <v>0</v>
      </c>
      <c r="H25" s="42"/>
      <c r="I25" s="42"/>
      <c r="J25" s="42"/>
      <c r="K25" s="44">
        <f t="shared" si="1"/>
        <v>-16363</v>
      </c>
      <c r="L25" s="4">
        <f t="shared" si="2"/>
        <v>0</v>
      </c>
    </row>
    <row r="26" spans="1:12" ht="30.75" customHeight="1">
      <c r="A26" s="19" t="s">
        <v>51</v>
      </c>
      <c r="B26" s="29" t="s">
        <v>40</v>
      </c>
      <c r="C26" s="42">
        <f>D26+E26+F26</f>
        <v>18925.4</v>
      </c>
      <c r="D26" s="42"/>
      <c r="E26" s="42">
        <v>18925.4</v>
      </c>
      <c r="F26" s="42"/>
      <c r="G26" s="42">
        <f>H26+I26+J26</f>
        <v>0</v>
      </c>
      <c r="H26" s="42"/>
      <c r="I26" s="42"/>
      <c r="J26" s="42"/>
      <c r="K26" s="44">
        <f t="shared" si="1"/>
        <v>-18925.4</v>
      </c>
      <c r="L26" s="4">
        <f t="shared" si="2"/>
        <v>0</v>
      </c>
    </row>
    <row r="27" spans="1:12" ht="17.25" customHeight="1">
      <c r="A27" s="7" t="s">
        <v>15</v>
      </c>
      <c r="B27" s="7"/>
      <c r="C27" s="43">
        <f aca="true" t="shared" si="9" ref="C27:J27">C28+C29+C30</f>
        <v>91390</v>
      </c>
      <c r="D27" s="43">
        <f t="shared" si="9"/>
        <v>0</v>
      </c>
      <c r="E27" s="43">
        <f t="shared" si="9"/>
        <v>61390</v>
      </c>
      <c r="F27" s="43">
        <f t="shared" si="9"/>
        <v>30000</v>
      </c>
      <c r="G27" s="43">
        <f t="shared" si="9"/>
        <v>0</v>
      </c>
      <c r="H27" s="43">
        <f t="shared" si="9"/>
        <v>0</v>
      </c>
      <c r="I27" s="43">
        <f t="shared" si="9"/>
        <v>0</v>
      </c>
      <c r="J27" s="43">
        <f t="shared" si="9"/>
        <v>0</v>
      </c>
      <c r="K27" s="44">
        <f t="shared" si="1"/>
        <v>-91390</v>
      </c>
      <c r="L27" s="4">
        <f t="shared" si="2"/>
        <v>0</v>
      </c>
    </row>
    <row r="28" spans="1:12" ht="37.5" customHeight="1">
      <c r="A28" s="10" t="s">
        <v>26</v>
      </c>
      <c r="B28" s="29" t="s">
        <v>40</v>
      </c>
      <c r="C28" s="44">
        <f>D28+E28+F28</f>
        <v>5000</v>
      </c>
      <c r="D28" s="44"/>
      <c r="E28" s="44"/>
      <c r="F28" s="44">
        <v>5000</v>
      </c>
      <c r="G28" s="44">
        <f>H28+I28+J28</f>
        <v>0</v>
      </c>
      <c r="H28" s="44"/>
      <c r="I28" s="44"/>
      <c r="J28" s="44"/>
      <c r="K28" s="44">
        <f t="shared" si="1"/>
        <v>-5000</v>
      </c>
      <c r="L28" s="13">
        <f t="shared" si="2"/>
        <v>0</v>
      </c>
    </row>
    <row r="29" spans="1:12" ht="50.25" customHeight="1">
      <c r="A29" s="10" t="s">
        <v>105</v>
      </c>
      <c r="B29" s="29" t="s">
        <v>40</v>
      </c>
      <c r="C29" s="44">
        <f>D29+E29+F29</f>
        <v>25000</v>
      </c>
      <c r="D29" s="44"/>
      <c r="E29" s="44"/>
      <c r="F29" s="44">
        <v>25000</v>
      </c>
      <c r="G29" s="44">
        <f>H29+I29+J29</f>
        <v>0</v>
      </c>
      <c r="H29" s="44"/>
      <c r="I29" s="44"/>
      <c r="J29" s="44"/>
      <c r="K29" s="44">
        <f t="shared" si="1"/>
        <v>-25000</v>
      </c>
      <c r="L29" s="13">
        <f t="shared" si="2"/>
        <v>0</v>
      </c>
    </row>
    <row r="30" spans="1:12" ht="37.5" customHeight="1">
      <c r="A30" s="10" t="s">
        <v>83</v>
      </c>
      <c r="B30" s="29" t="s">
        <v>40</v>
      </c>
      <c r="C30" s="44">
        <f>D30+E30+F30</f>
        <v>61390</v>
      </c>
      <c r="D30" s="44"/>
      <c r="E30" s="44">
        <v>61390</v>
      </c>
      <c r="F30" s="44"/>
      <c r="G30" s="44">
        <f>H30+I30+J30</f>
        <v>0</v>
      </c>
      <c r="H30" s="44"/>
      <c r="I30" s="44"/>
      <c r="J30" s="44"/>
      <c r="K30" s="44">
        <f t="shared" si="1"/>
        <v>-61390</v>
      </c>
      <c r="L30" s="13">
        <f t="shared" si="2"/>
        <v>0</v>
      </c>
    </row>
    <row r="31" spans="1:12" ht="15.75" customHeight="1">
      <c r="A31" s="11" t="s">
        <v>27</v>
      </c>
      <c r="B31" s="26"/>
      <c r="C31" s="45">
        <f aca="true" t="shared" si="10" ref="C31:J31">C32+C33</f>
        <v>60000</v>
      </c>
      <c r="D31" s="45">
        <f t="shared" si="10"/>
        <v>0</v>
      </c>
      <c r="E31" s="45">
        <f t="shared" si="10"/>
        <v>0</v>
      </c>
      <c r="F31" s="45">
        <f t="shared" si="10"/>
        <v>60000</v>
      </c>
      <c r="G31" s="45">
        <f t="shared" si="10"/>
        <v>60000</v>
      </c>
      <c r="H31" s="45">
        <f t="shared" si="10"/>
        <v>0</v>
      </c>
      <c r="I31" s="45">
        <f t="shared" si="10"/>
        <v>0</v>
      </c>
      <c r="J31" s="45">
        <f t="shared" si="10"/>
        <v>60000</v>
      </c>
      <c r="K31" s="45">
        <f t="shared" si="1"/>
        <v>0</v>
      </c>
      <c r="L31" s="52">
        <f t="shared" si="2"/>
        <v>100</v>
      </c>
    </row>
    <row r="32" spans="1:12" ht="29.25" customHeight="1">
      <c r="A32" s="86" t="s">
        <v>129</v>
      </c>
      <c r="B32" s="88" t="s">
        <v>40</v>
      </c>
      <c r="C32" s="44">
        <f>D32+E32+F32</f>
        <v>59588.2</v>
      </c>
      <c r="D32" s="44"/>
      <c r="E32" s="44"/>
      <c r="F32" s="44">
        <v>59588.2</v>
      </c>
      <c r="G32" s="44">
        <f>H32+I32+J32</f>
        <v>59588.2</v>
      </c>
      <c r="H32" s="44"/>
      <c r="I32" s="44"/>
      <c r="J32" s="44">
        <v>59588.2</v>
      </c>
      <c r="K32" s="45">
        <f t="shared" si="1"/>
        <v>0</v>
      </c>
      <c r="L32" s="52">
        <f t="shared" si="2"/>
        <v>100</v>
      </c>
    </row>
    <row r="33" spans="1:12" ht="33" customHeight="1">
      <c r="A33" s="87"/>
      <c r="B33" s="89"/>
      <c r="C33" s="44">
        <f>D33+E33+F33</f>
        <v>411.8</v>
      </c>
      <c r="D33" s="44"/>
      <c r="E33" s="44"/>
      <c r="F33" s="44">
        <v>411.8</v>
      </c>
      <c r="G33" s="44">
        <f>H33+I33+J33</f>
        <v>411.8</v>
      </c>
      <c r="H33" s="44"/>
      <c r="I33" s="44"/>
      <c r="J33" s="44">
        <v>411.8</v>
      </c>
      <c r="K33" s="44">
        <f t="shared" si="1"/>
        <v>0</v>
      </c>
      <c r="L33" s="13">
        <f t="shared" si="2"/>
        <v>100</v>
      </c>
    </row>
    <row r="34" spans="1:12" ht="18" customHeight="1">
      <c r="A34" s="12" t="s">
        <v>19</v>
      </c>
      <c r="B34" s="28"/>
      <c r="C34" s="46">
        <f aca="true" t="shared" si="11" ref="C34:J34">C35+C47</f>
        <v>275596.5</v>
      </c>
      <c r="D34" s="46">
        <f t="shared" si="11"/>
        <v>0</v>
      </c>
      <c r="E34" s="46">
        <f t="shared" si="11"/>
        <v>0</v>
      </c>
      <c r="F34" s="46">
        <f t="shared" si="11"/>
        <v>275596.5</v>
      </c>
      <c r="G34" s="46">
        <f t="shared" si="11"/>
        <v>12959.2</v>
      </c>
      <c r="H34" s="46">
        <f t="shared" si="11"/>
        <v>0</v>
      </c>
      <c r="I34" s="46">
        <f t="shared" si="11"/>
        <v>0</v>
      </c>
      <c r="J34" s="46">
        <f t="shared" si="11"/>
        <v>12959.2</v>
      </c>
      <c r="K34" s="46">
        <f t="shared" si="1"/>
        <v>-262637.3</v>
      </c>
      <c r="L34" s="14">
        <f t="shared" si="2"/>
        <v>4.70223678457455</v>
      </c>
    </row>
    <row r="35" spans="1:12" ht="18" customHeight="1">
      <c r="A35" s="7" t="s">
        <v>16</v>
      </c>
      <c r="B35" s="27"/>
      <c r="C35" s="45">
        <f aca="true" t="shared" si="12" ref="C35:J35">C36+C37+C38+C41+C44</f>
        <v>275096.5</v>
      </c>
      <c r="D35" s="45">
        <f t="shared" si="12"/>
        <v>0</v>
      </c>
      <c r="E35" s="45">
        <f t="shared" si="12"/>
        <v>0</v>
      </c>
      <c r="F35" s="45">
        <f t="shared" si="12"/>
        <v>275096.5</v>
      </c>
      <c r="G35" s="45">
        <f t="shared" si="12"/>
        <v>12959.2</v>
      </c>
      <c r="H35" s="45">
        <f t="shared" si="12"/>
        <v>0</v>
      </c>
      <c r="I35" s="45">
        <f t="shared" si="12"/>
        <v>0</v>
      </c>
      <c r="J35" s="45">
        <f t="shared" si="12"/>
        <v>12959.2</v>
      </c>
      <c r="K35" s="45">
        <f t="shared" si="1"/>
        <v>-262137.3</v>
      </c>
      <c r="L35" s="52">
        <f t="shared" si="2"/>
        <v>4.710783306948653</v>
      </c>
    </row>
    <row r="36" spans="1:12" ht="48.75" customHeight="1">
      <c r="A36" s="8" t="s">
        <v>57</v>
      </c>
      <c r="B36" s="29" t="s">
        <v>40</v>
      </c>
      <c r="C36" s="44">
        <f aca="true" t="shared" si="13" ref="C36:C46">D36+E36+F36</f>
        <v>20000</v>
      </c>
      <c r="D36" s="44"/>
      <c r="E36" s="44"/>
      <c r="F36" s="44">
        <v>20000</v>
      </c>
      <c r="G36" s="44">
        <f>H36+I36+J36</f>
        <v>10000</v>
      </c>
      <c r="H36" s="44"/>
      <c r="I36" s="44"/>
      <c r="J36" s="44">
        <v>10000</v>
      </c>
      <c r="K36" s="44">
        <f t="shared" si="1"/>
        <v>-10000</v>
      </c>
      <c r="L36" s="13">
        <f t="shared" si="2"/>
        <v>50</v>
      </c>
    </row>
    <row r="37" spans="1:12" ht="75.75" customHeight="1">
      <c r="A37" s="8" t="s">
        <v>58</v>
      </c>
      <c r="B37" s="29" t="s">
        <v>40</v>
      </c>
      <c r="C37" s="44">
        <f t="shared" si="13"/>
        <v>2000</v>
      </c>
      <c r="D37" s="44"/>
      <c r="E37" s="44"/>
      <c r="F37" s="44">
        <v>2000</v>
      </c>
      <c r="G37" s="44">
        <f aca="true" t="shared" si="14" ref="G37:G51">H37+I37+J37</f>
        <v>0</v>
      </c>
      <c r="H37" s="44"/>
      <c r="I37" s="44"/>
      <c r="J37" s="44"/>
      <c r="K37" s="44">
        <f t="shared" si="1"/>
        <v>-2000</v>
      </c>
      <c r="L37" s="13">
        <f t="shared" si="2"/>
        <v>0</v>
      </c>
    </row>
    <row r="38" spans="1:12" ht="50.25" customHeight="1">
      <c r="A38" s="8" t="s">
        <v>123</v>
      </c>
      <c r="B38" s="29" t="s">
        <v>40</v>
      </c>
      <c r="C38" s="44">
        <f t="shared" si="13"/>
        <v>84365.5</v>
      </c>
      <c r="D38" s="44"/>
      <c r="E38" s="44"/>
      <c r="F38" s="44">
        <v>84365.5</v>
      </c>
      <c r="G38" s="44">
        <f t="shared" si="14"/>
        <v>0</v>
      </c>
      <c r="H38" s="44"/>
      <c r="I38" s="44"/>
      <c r="J38" s="44"/>
      <c r="K38" s="44">
        <f t="shared" si="1"/>
        <v>-84365.5</v>
      </c>
      <c r="L38" s="13">
        <f t="shared" si="2"/>
        <v>0</v>
      </c>
    </row>
    <row r="39" spans="1:12" ht="16.5" customHeight="1">
      <c r="A39" s="8" t="s">
        <v>115</v>
      </c>
      <c r="B39" s="29"/>
      <c r="C39" s="44">
        <f t="shared" si="13"/>
        <v>0</v>
      </c>
      <c r="D39" s="44"/>
      <c r="E39" s="44"/>
      <c r="F39" s="44"/>
      <c r="G39" s="44">
        <f t="shared" si="14"/>
        <v>0</v>
      </c>
      <c r="H39" s="44"/>
      <c r="I39" s="44"/>
      <c r="J39" s="44"/>
      <c r="K39" s="44">
        <f t="shared" si="1"/>
        <v>0</v>
      </c>
      <c r="L39" s="13"/>
    </row>
    <row r="40" spans="1:12" ht="36.75" customHeight="1">
      <c r="A40" s="8" t="s">
        <v>119</v>
      </c>
      <c r="B40" s="29"/>
      <c r="C40" s="44">
        <f t="shared" si="13"/>
        <v>3283.8</v>
      </c>
      <c r="D40" s="44"/>
      <c r="E40" s="44"/>
      <c r="F40" s="44">
        <v>3283.8</v>
      </c>
      <c r="G40" s="44">
        <f t="shared" si="14"/>
        <v>0</v>
      </c>
      <c r="H40" s="44"/>
      <c r="I40" s="44"/>
      <c r="J40" s="44"/>
      <c r="K40" s="44">
        <f t="shared" si="1"/>
        <v>-3283.8</v>
      </c>
      <c r="L40" s="13">
        <f t="shared" si="2"/>
        <v>0</v>
      </c>
    </row>
    <row r="41" spans="1:12" ht="62.25" customHeight="1">
      <c r="A41" s="8" t="s">
        <v>96</v>
      </c>
      <c r="B41" s="29" t="s">
        <v>40</v>
      </c>
      <c r="C41" s="44">
        <f t="shared" si="13"/>
        <v>84365.5</v>
      </c>
      <c r="D41" s="44"/>
      <c r="E41" s="44"/>
      <c r="F41" s="44">
        <v>84365.5</v>
      </c>
      <c r="G41" s="44">
        <f t="shared" si="14"/>
        <v>0</v>
      </c>
      <c r="H41" s="44"/>
      <c r="I41" s="44"/>
      <c r="J41" s="44"/>
      <c r="K41" s="44">
        <f t="shared" si="1"/>
        <v>-84365.5</v>
      </c>
      <c r="L41" s="13">
        <f t="shared" si="2"/>
        <v>0</v>
      </c>
    </row>
    <row r="42" spans="1:12" ht="19.5" customHeight="1">
      <c r="A42" s="8" t="s">
        <v>115</v>
      </c>
      <c r="B42" s="29"/>
      <c r="C42" s="44">
        <f t="shared" si="13"/>
        <v>0</v>
      </c>
      <c r="D42" s="44"/>
      <c r="E42" s="44"/>
      <c r="F42" s="44"/>
      <c r="G42" s="44">
        <f t="shared" si="14"/>
        <v>0</v>
      </c>
      <c r="H42" s="44"/>
      <c r="I42" s="44"/>
      <c r="J42" s="44"/>
      <c r="K42" s="44">
        <f t="shared" si="1"/>
        <v>0</v>
      </c>
      <c r="L42" s="13"/>
    </row>
    <row r="43" spans="1:12" ht="32.25" customHeight="1">
      <c r="A43" s="8" t="s">
        <v>121</v>
      </c>
      <c r="B43" s="29"/>
      <c r="C43" s="44">
        <f t="shared" si="13"/>
        <v>4400</v>
      </c>
      <c r="D43" s="44"/>
      <c r="E43" s="44"/>
      <c r="F43" s="44">
        <v>4400</v>
      </c>
      <c r="G43" s="44">
        <f t="shared" si="14"/>
        <v>0</v>
      </c>
      <c r="H43" s="44"/>
      <c r="I43" s="44"/>
      <c r="J43" s="44"/>
      <c r="K43" s="44">
        <f t="shared" si="1"/>
        <v>-4400</v>
      </c>
      <c r="L43" s="13">
        <f t="shared" si="2"/>
        <v>0</v>
      </c>
    </row>
    <row r="44" spans="1:12" ht="48.75" customHeight="1">
      <c r="A44" s="10" t="s">
        <v>67</v>
      </c>
      <c r="B44" s="29" t="s">
        <v>40</v>
      </c>
      <c r="C44" s="44">
        <f t="shared" si="13"/>
        <v>84365.5</v>
      </c>
      <c r="D44" s="44"/>
      <c r="E44" s="44"/>
      <c r="F44" s="44">
        <v>84365.5</v>
      </c>
      <c r="G44" s="44">
        <f t="shared" si="14"/>
        <v>2959.2</v>
      </c>
      <c r="H44" s="44"/>
      <c r="I44" s="44"/>
      <c r="J44" s="44">
        <v>2959.2</v>
      </c>
      <c r="K44" s="44">
        <f t="shared" si="1"/>
        <v>-81406.3</v>
      </c>
      <c r="L44" s="13">
        <f t="shared" si="2"/>
        <v>3.507594929206844</v>
      </c>
    </row>
    <row r="45" spans="1:12" ht="19.5" customHeight="1">
      <c r="A45" s="8" t="s">
        <v>115</v>
      </c>
      <c r="B45" s="29"/>
      <c r="C45" s="44">
        <f t="shared" si="13"/>
        <v>0</v>
      </c>
      <c r="D45" s="44"/>
      <c r="E45" s="44"/>
      <c r="F45" s="44"/>
      <c r="G45" s="44">
        <f t="shared" si="14"/>
        <v>0</v>
      </c>
      <c r="H45" s="44"/>
      <c r="I45" s="44"/>
      <c r="J45" s="44"/>
      <c r="K45" s="44">
        <f t="shared" si="1"/>
        <v>0</v>
      </c>
      <c r="L45" s="13"/>
    </row>
    <row r="46" spans="1:12" ht="34.5" customHeight="1">
      <c r="A46" s="8" t="s">
        <v>120</v>
      </c>
      <c r="B46" s="29"/>
      <c r="C46" s="44">
        <f t="shared" si="13"/>
        <v>4389.9</v>
      </c>
      <c r="D46" s="44"/>
      <c r="E46" s="44"/>
      <c r="F46" s="44">
        <v>4389.9</v>
      </c>
      <c r="G46" s="44">
        <f t="shared" si="14"/>
        <v>2959.2</v>
      </c>
      <c r="H46" s="44"/>
      <c r="I46" s="44"/>
      <c r="J46" s="44">
        <v>2959.2</v>
      </c>
      <c r="K46" s="44">
        <f t="shared" si="1"/>
        <v>-1430.6999999999998</v>
      </c>
      <c r="L46" s="13">
        <f t="shared" si="2"/>
        <v>67.40928039363084</v>
      </c>
    </row>
    <row r="47" spans="1:12" ht="17.25" customHeight="1">
      <c r="A47" s="11" t="s">
        <v>60</v>
      </c>
      <c r="B47" s="29"/>
      <c r="C47" s="45">
        <f aca="true" t="shared" si="15" ref="C47:J47">C48</f>
        <v>500</v>
      </c>
      <c r="D47" s="45">
        <f t="shared" si="15"/>
        <v>0</v>
      </c>
      <c r="E47" s="45">
        <f t="shared" si="15"/>
        <v>0</v>
      </c>
      <c r="F47" s="45">
        <f t="shared" si="15"/>
        <v>500</v>
      </c>
      <c r="G47" s="44">
        <f t="shared" si="14"/>
        <v>0</v>
      </c>
      <c r="H47" s="45">
        <f t="shared" si="15"/>
        <v>0</v>
      </c>
      <c r="I47" s="45">
        <f t="shared" si="15"/>
        <v>0</v>
      </c>
      <c r="J47" s="45">
        <f t="shared" si="15"/>
        <v>0</v>
      </c>
      <c r="K47" s="45">
        <f t="shared" si="1"/>
        <v>-500</v>
      </c>
      <c r="L47" s="52">
        <f t="shared" si="2"/>
        <v>0</v>
      </c>
    </row>
    <row r="48" spans="1:12" ht="50.25" customHeight="1">
      <c r="A48" s="10" t="s">
        <v>69</v>
      </c>
      <c r="B48" s="29" t="s">
        <v>40</v>
      </c>
      <c r="C48" s="44">
        <f>D48+E48+F48</f>
        <v>500</v>
      </c>
      <c r="D48" s="44"/>
      <c r="E48" s="44"/>
      <c r="F48" s="44">
        <v>500</v>
      </c>
      <c r="G48" s="44">
        <f t="shared" si="14"/>
        <v>0</v>
      </c>
      <c r="H48" s="44"/>
      <c r="I48" s="44"/>
      <c r="J48" s="44"/>
      <c r="K48" s="44">
        <f t="shared" si="1"/>
        <v>-500</v>
      </c>
      <c r="L48" s="13">
        <f t="shared" si="2"/>
        <v>0</v>
      </c>
    </row>
    <row r="49" spans="1:12" ht="22.5" customHeight="1">
      <c r="A49" s="54" t="s">
        <v>20</v>
      </c>
      <c r="B49" s="56"/>
      <c r="C49" s="57">
        <f aca="true" t="shared" si="16" ref="C49:J50">C50</f>
        <v>76421.4</v>
      </c>
      <c r="D49" s="57">
        <f t="shared" si="16"/>
        <v>0</v>
      </c>
      <c r="E49" s="57">
        <f t="shared" si="16"/>
        <v>76421.4</v>
      </c>
      <c r="F49" s="57">
        <f t="shared" si="16"/>
        <v>0</v>
      </c>
      <c r="G49" s="57">
        <f t="shared" si="14"/>
        <v>0</v>
      </c>
      <c r="H49" s="57">
        <f t="shared" si="16"/>
        <v>0</v>
      </c>
      <c r="I49" s="57">
        <f t="shared" si="16"/>
        <v>0</v>
      </c>
      <c r="J49" s="57">
        <f t="shared" si="16"/>
        <v>0</v>
      </c>
      <c r="K49" s="57">
        <f t="shared" si="1"/>
        <v>-76421.4</v>
      </c>
      <c r="L49" s="58">
        <f t="shared" si="2"/>
        <v>0</v>
      </c>
    </row>
    <row r="50" spans="1:12" ht="22.5" customHeight="1">
      <c r="A50" s="11" t="s">
        <v>72</v>
      </c>
      <c r="B50" s="29"/>
      <c r="C50" s="44">
        <f t="shared" si="16"/>
        <v>76421.4</v>
      </c>
      <c r="D50" s="44">
        <f t="shared" si="16"/>
        <v>0</v>
      </c>
      <c r="E50" s="44">
        <f t="shared" si="16"/>
        <v>76421.4</v>
      </c>
      <c r="F50" s="44">
        <f t="shared" si="16"/>
        <v>0</v>
      </c>
      <c r="G50" s="44">
        <f t="shared" si="14"/>
        <v>0</v>
      </c>
      <c r="H50" s="44">
        <f t="shared" si="16"/>
        <v>0</v>
      </c>
      <c r="I50" s="44">
        <f t="shared" si="16"/>
        <v>0</v>
      </c>
      <c r="J50" s="44">
        <f t="shared" si="16"/>
        <v>0</v>
      </c>
      <c r="K50" s="44">
        <f t="shared" si="1"/>
        <v>-76421.4</v>
      </c>
      <c r="L50" s="13">
        <f t="shared" si="2"/>
        <v>0</v>
      </c>
    </row>
    <row r="51" spans="1:12" ht="41.25" customHeight="1">
      <c r="A51" s="10" t="s">
        <v>73</v>
      </c>
      <c r="B51" s="29" t="s">
        <v>40</v>
      </c>
      <c r="C51" s="44">
        <f>D51+E51+F51</f>
        <v>76421.4</v>
      </c>
      <c r="D51" s="44"/>
      <c r="E51" s="44">
        <v>76421.4</v>
      </c>
      <c r="F51" s="44"/>
      <c r="G51" s="44">
        <f t="shared" si="14"/>
        <v>0</v>
      </c>
      <c r="H51" s="44"/>
      <c r="I51" s="44"/>
      <c r="J51" s="44"/>
      <c r="K51" s="44">
        <f t="shared" si="1"/>
        <v>-76421.4</v>
      </c>
      <c r="L51" s="13">
        <f t="shared" si="2"/>
        <v>0</v>
      </c>
    </row>
    <row r="52" spans="1:12" ht="19.5" customHeight="1">
      <c r="A52" s="6" t="s">
        <v>61</v>
      </c>
      <c r="B52" s="6"/>
      <c r="C52" s="46">
        <f aca="true" t="shared" si="17" ref="C52:J52">C53</f>
        <v>72330.1</v>
      </c>
      <c r="D52" s="46">
        <f t="shared" si="17"/>
        <v>0</v>
      </c>
      <c r="E52" s="46">
        <f t="shared" si="17"/>
        <v>0</v>
      </c>
      <c r="F52" s="46">
        <f t="shared" si="17"/>
        <v>72330.1</v>
      </c>
      <c r="G52" s="46">
        <f t="shared" si="17"/>
        <v>8000</v>
      </c>
      <c r="H52" s="46">
        <f t="shared" si="17"/>
        <v>0</v>
      </c>
      <c r="I52" s="46">
        <f t="shared" si="17"/>
        <v>0</v>
      </c>
      <c r="J52" s="46">
        <f t="shared" si="17"/>
        <v>8000</v>
      </c>
      <c r="K52" s="46">
        <f t="shared" si="1"/>
        <v>-64330.100000000006</v>
      </c>
      <c r="L52" s="14">
        <f t="shared" si="2"/>
        <v>11.060402239178432</v>
      </c>
    </row>
    <row r="53" spans="1:12" ht="17.25" customHeight="1">
      <c r="A53" s="7" t="s">
        <v>62</v>
      </c>
      <c r="B53" s="7"/>
      <c r="C53" s="45">
        <f aca="true" t="shared" si="18" ref="C53:J53">C54+C55</f>
        <v>72330.1</v>
      </c>
      <c r="D53" s="45">
        <f t="shared" si="18"/>
        <v>0</v>
      </c>
      <c r="E53" s="45">
        <f t="shared" si="18"/>
        <v>0</v>
      </c>
      <c r="F53" s="45">
        <f t="shared" si="18"/>
        <v>72330.1</v>
      </c>
      <c r="G53" s="45">
        <f t="shared" si="18"/>
        <v>8000</v>
      </c>
      <c r="H53" s="45">
        <f t="shared" si="18"/>
        <v>0</v>
      </c>
      <c r="I53" s="45">
        <f t="shared" si="18"/>
        <v>0</v>
      </c>
      <c r="J53" s="45">
        <f t="shared" si="18"/>
        <v>8000</v>
      </c>
      <c r="K53" s="45">
        <f t="shared" si="1"/>
        <v>-64330.100000000006</v>
      </c>
      <c r="L53" s="52">
        <f t="shared" si="2"/>
        <v>11.060402239178432</v>
      </c>
    </row>
    <row r="54" spans="1:12" ht="48" customHeight="1">
      <c r="A54" s="8" t="s">
        <v>63</v>
      </c>
      <c r="B54" s="29" t="s">
        <v>40</v>
      </c>
      <c r="C54" s="44">
        <f>D54+E54+F54</f>
        <v>16139.2</v>
      </c>
      <c r="D54" s="44"/>
      <c r="E54" s="44"/>
      <c r="F54" s="44">
        <v>16139.2</v>
      </c>
      <c r="G54" s="44">
        <f>H54+I54+J54</f>
        <v>8000</v>
      </c>
      <c r="H54" s="44"/>
      <c r="I54" s="44"/>
      <c r="J54" s="44">
        <v>8000</v>
      </c>
      <c r="K54" s="44">
        <f t="shared" si="1"/>
        <v>-8139.200000000001</v>
      </c>
      <c r="L54" s="13">
        <f t="shared" si="2"/>
        <v>49.56875185882819</v>
      </c>
    </row>
    <row r="55" spans="1:12" ht="36.75" customHeight="1">
      <c r="A55" s="8" t="s">
        <v>101</v>
      </c>
      <c r="B55" s="29" t="s">
        <v>40</v>
      </c>
      <c r="C55" s="44">
        <f>D55+E55+F55</f>
        <v>56190.9</v>
      </c>
      <c r="D55" s="44"/>
      <c r="E55" s="44"/>
      <c r="F55" s="44">
        <v>56190.9</v>
      </c>
      <c r="G55" s="44"/>
      <c r="H55" s="44"/>
      <c r="I55" s="44"/>
      <c r="J55" s="44"/>
      <c r="K55" s="44">
        <f t="shared" si="1"/>
        <v>-56190.9</v>
      </c>
      <c r="L55" s="13">
        <f t="shared" si="2"/>
        <v>0</v>
      </c>
    </row>
    <row r="56" spans="1:12" s="5" customFormat="1" ht="33.75" customHeight="1">
      <c r="A56" s="6" t="s">
        <v>21</v>
      </c>
      <c r="B56" s="6"/>
      <c r="C56" s="46">
        <f aca="true" t="shared" si="19" ref="C56:J56">C9+C12+C22+C34+C49+C52</f>
        <v>1168160.4000000001</v>
      </c>
      <c r="D56" s="46">
        <f t="shared" si="19"/>
        <v>114934</v>
      </c>
      <c r="E56" s="46">
        <f t="shared" si="19"/>
        <v>556736.8</v>
      </c>
      <c r="F56" s="46">
        <f t="shared" si="19"/>
        <v>496489.6</v>
      </c>
      <c r="G56" s="46">
        <f t="shared" si="19"/>
        <v>498838</v>
      </c>
      <c r="H56" s="46">
        <f t="shared" si="19"/>
        <v>0</v>
      </c>
      <c r="I56" s="46">
        <f t="shared" si="19"/>
        <v>395036.3</v>
      </c>
      <c r="J56" s="46">
        <f t="shared" si="19"/>
        <v>103801.7</v>
      </c>
      <c r="K56" s="46">
        <f t="shared" si="1"/>
        <v>-669322.4000000001</v>
      </c>
      <c r="L56" s="14">
        <f t="shared" si="2"/>
        <v>42.702868544422486</v>
      </c>
    </row>
    <row r="58" spans="1:7" ht="30.75" customHeight="1">
      <c r="A58" s="25" t="s">
        <v>33</v>
      </c>
      <c r="G58" s="25" t="s">
        <v>37</v>
      </c>
    </row>
    <row r="59" ht="57.75" customHeight="1">
      <c r="A59" s="1" t="s">
        <v>44</v>
      </c>
    </row>
    <row r="60" ht="15">
      <c r="B60" s="25"/>
    </row>
  </sheetData>
  <mergeCells count="16">
    <mergeCell ref="A32:A33"/>
    <mergeCell ref="B32:B33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27" right="0.17" top="0.38" bottom="0.49" header="0.55" footer="0.57"/>
  <pageSetup fitToHeight="2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61"/>
  <sheetViews>
    <sheetView showZeros="0" view="pageBreakPreview" zoomScale="75" zoomScaleSheetLayoutView="75" workbookViewId="0" topLeftCell="A1">
      <pane xSplit="1" ySplit="8" topLeftCell="B9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D16" sqref="D16"/>
    </sheetView>
  </sheetViews>
  <sheetFormatPr defaultColWidth="9.003906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6.125" style="1" customWidth="1"/>
    <col min="9" max="9" width="17.375" style="1" customWidth="1"/>
    <col min="10" max="10" width="17.625" style="1" customWidth="1"/>
    <col min="11" max="11" width="18.375" style="1" customWidth="1"/>
    <col min="12" max="12" width="8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124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5"/>
      <c r="B3" s="75"/>
      <c r="C3" s="75"/>
      <c r="D3" s="75"/>
      <c r="E3" s="75"/>
      <c r="F3" s="75"/>
      <c r="G3" s="24"/>
      <c r="H3" s="24"/>
      <c r="I3" s="24"/>
      <c r="J3" s="24"/>
      <c r="K3" s="24"/>
      <c r="L3" s="2"/>
      <c r="M3" s="2"/>
      <c r="N3" s="2"/>
    </row>
    <row r="4" spans="1:28" ht="12" customHeight="1">
      <c r="A4" s="78" t="s">
        <v>42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6" t="s">
        <v>29</v>
      </c>
      <c r="B5" s="72" t="s">
        <v>39</v>
      </c>
      <c r="C5" s="77" t="s">
        <v>47</v>
      </c>
      <c r="D5" s="77"/>
      <c r="E5" s="77"/>
      <c r="F5" s="77"/>
      <c r="G5" s="81" t="s">
        <v>125</v>
      </c>
      <c r="H5" s="82"/>
      <c r="I5" s="82"/>
      <c r="J5" s="83"/>
      <c r="K5" s="72" t="s">
        <v>34</v>
      </c>
      <c r="L5" s="79" t="s">
        <v>36</v>
      </c>
    </row>
    <row r="6" spans="1:12" ht="29.25" customHeight="1">
      <c r="A6" s="76"/>
      <c r="B6" s="73"/>
      <c r="C6" s="77" t="s">
        <v>10</v>
      </c>
      <c r="D6" s="77" t="s">
        <v>11</v>
      </c>
      <c r="E6" s="77"/>
      <c r="F6" s="77"/>
      <c r="G6" s="84" t="s">
        <v>10</v>
      </c>
      <c r="H6" s="81" t="s">
        <v>11</v>
      </c>
      <c r="I6" s="82"/>
      <c r="J6" s="83"/>
      <c r="K6" s="74"/>
      <c r="L6" s="80"/>
    </row>
    <row r="7" spans="1:12" ht="30.75" customHeight="1">
      <c r="A7" s="76"/>
      <c r="B7" s="74"/>
      <c r="C7" s="77"/>
      <c r="D7" s="30" t="s">
        <v>12</v>
      </c>
      <c r="E7" s="30" t="s">
        <v>13</v>
      </c>
      <c r="F7" s="30" t="s">
        <v>14</v>
      </c>
      <c r="G7" s="85"/>
      <c r="H7" s="30" t="s">
        <v>12</v>
      </c>
      <c r="I7" s="30" t="s">
        <v>13</v>
      </c>
      <c r="J7" s="30" t="s">
        <v>14</v>
      </c>
      <c r="K7" s="30" t="s">
        <v>35</v>
      </c>
      <c r="L7" s="30" t="s">
        <v>35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0">
        <v>12</v>
      </c>
    </row>
    <row r="9" spans="1:12" ht="30" customHeight="1">
      <c r="A9" s="16" t="s">
        <v>24</v>
      </c>
      <c r="B9" s="16"/>
      <c r="C9" s="38">
        <f aca="true" t="shared" si="0" ref="C9:J10">C10</f>
        <v>18000000</v>
      </c>
      <c r="D9" s="38">
        <f t="shared" si="0"/>
        <v>0</v>
      </c>
      <c r="E9" s="38">
        <f t="shared" si="0"/>
        <v>0</v>
      </c>
      <c r="F9" s="38">
        <f t="shared" si="0"/>
        <v>18000000</v>
      </c>
      <c r="G9" s="51">
        <f t="shared" si="0"/>
        <v>18000000</v>
      </c>
      <c r="H9" s="51">
        <f t="shared" si="0"/>
        <v>0</v>
      </c>
      <c r="I9" s="51">
        <f t="shared" si="0"/>
        <v>0</v>
      </c>
      <c r="J9" s="51">
        <f t="shared" si="0"/>
        <v>18000000</v>
      </c>
      <c r="K9" s="51">
        <f aca="true" t="shared" si="1" ref="K9:K57">G9-C9</f>
        <v>0</v>
      </c>
      <c r="L9" s="49">
        <f aca="true" t="shared" si="2" ref="L9:L57">G9/C9*100</f>
        <v>100</v>
      </c>
    </row>
    <row r="10" spans="1:12" ht="98.25" customHeight="1">
      <c r="A10" s="17" t="s">
        <v>25</v>
      </c>
      <c r="B10" s="17"/>
      <c r="C10" s="37">
        <f t="shared" si="0"/>
        <v>18000000</v>
      </c>
      <c r="D10" s="37">
        <f t="shared" si="0"/>
        <v>0</v>
      </c>
      <c r="E10" s="37">
        <f t="shared" si="0"/>
        <v>0</v>
      </c>
      <c r="F10" s="37">
        <f t="shared" si="0"/>
        <v>18000000</v>
      </c>
      <c r="G10" s="37">
        <f t="shared" si="0"/>
        <v>18000000</v>
      </c>
      <c r="H10" s="37">
        <f t="shared" si="0"/>
        <v>0</v>
      </c>
      <c r="I10" s="37">
        <f t="shared" si="0"/>
        <v>0</v>
      </c>
      <c r="J10" s="37">
        <f t="shared" si="0"/>
        <v>18000000</v>
      </c>
      <c r="K10" s="33">
        <f t="shared" si="1"/>
        <v>0</v>
      </c>
      <c r="L10" s="50">
        <f t="shared" si="2"/>
        <v>100</v>
      </c>
    </row>
    <row r="11" spans="1:12" ht="60.75" customHeight="1">
      <c r="A11" s="18" t="s">
        <v>30</v>
      </c>
      <c r="B11" s="29" t="s">
        <v>40</v>
      </c>
      <c r="C11" s="36">
        <f>D11+E11+F11</f>
        <v>18000000</v>
      </c>
      <c r="D11" s="36"/>
      <c r="E11" s="36"/>
      <c r="F11" s="36">
        <v>18000000</v>
      </c>
      <c r="G11" s="36">
        <f>H11+I11+J11</f>
        <v>18000000</v>
      </c>
      <c r="H11" s="36"/>
      <c r="I11" s="36"/>
      <c r="J11" s="36">
        <v>18000000</v>
      </c>
      <c r="K11" s="31">
        <f t="shared" si="1"/>
        <v>0</v>
      </c>
      <c r="L11" s="4">
        <f t="shared" si="2"/>
        <v>100</v>
      </c>
    </row>
    <row r="12" spans="1:12" ht="18.75" customHeight="1">
      <c r="A12" s="12" t="s">
        <v>17</v>
      </c>
      <c r="B12" s="12"/>
      <c r="C12" s="32">
        <f aca="true" t="shared" si="3" ref="C12:J12">C13</f>
        <v>524134000</v>
      </c>
      <c r="D12" s="32">
        <f t="shared" si="3"/>
        <v>114934000</v>
      </c>
      <c r="E12" s="32">
        <f t="shared" si="3"/>
        <v>400000000</v>
      </c>
      <c r="F12" s="32">
        <f t="shared" si="3"/>
        <v>9200000</v>
      </c>
      <c r="G12" s="32">
        <f t="shared" si="3"/>
        <v>471229755.8</v>
      </c>
      <c r="H12" s="32">
        <f t="shared" si="3"/>
        <v>71350957</v>
      </c>
      <c r="I12" s="32">
        <f t="shared" si="3"/>
        <v>395036328.8</v>
      </c>
      <c r="J12" s="32">
        <f t="shared" si="3"/>
        <v>4842470</v>
      </c>
      <c r="K12" s="51">
        <f t="shared" si="1"/>
        <v>-52904244.19999999</v>
      </c>
      <c r="L12" s="49">
        <f t="shared" si="2"/>
        <v>89.90635139105649</v>
      </c>
    </row>
    <row r="13" spans="1:12" ht="15.75" customHeight="1">
      <c r="A13" s="7" t="s">
        <v>91</v>
      </c>
      <c r="B13" s="7"/>
      <c r="C13" s="37">
        <f aca="true" t="shared" si="4" ref="C13:J13">C14+C15+C16+C17+C18+C19+C20+C21</f>
        <v>524134000</v>
      </c>
      <c r="D13" s="33">
        <f t="shared" si="4"/>
        <v>114934000</v>
      </c>
      <c r="E13" s="33">
        <f t="shared" si="4"/>
        <v>400000000</v>
      </c>
      <c r="F13" s="37">
        <f t="shared" si="4"/>
        <v>9200000</v>
      </c>
      <c r="G13" s="37">
        <f t="shared" si="4"/>
        <v>471229755.8</v>
      </c>
      <c r="H13" s="33">
        <f t="shared" si="4"/>
        <v>71350957</v>
      </c>
      <c r="I13" s="33">
        <f t="shared" si="4"/>
        <v>395036328.8</v>
      </c>
      <c r="J13" s="37">
        <f t="shared" si="4"/>
        <v>4842470</v>
      </c>
      <c r="K13" s="33">
        <f t="shared" si="1"/>
        <v>-52904244.19999999</v>
      </c>
      <c r="L13" s="50">
        <f t="shared" si="2"/>
        <v>89.90635139105649</v>
      </c>
    </row>
    <row r="14" spans="1:12" ht="75.75" customHeight="1">
      <c r="A14" s="22" t="s">
        <v>49</v>
      </c>
      <c r="B14" s="29" t="s">
        <v>40</v>
      </c>
      <c r="C14" s="34">
        <f aca="true" t="shared" si="5" ref="C14:C21">D14+E14+F14</f>
        <v>1000000</v>
      </c>
      <c r="D14" s="34"/>
      <c r="E14" s="34"/>
      <c r="F14" s="34">
        <v>1000000</v>
      </c>
      <c r="G14" s="34">
        <f aca="true" t="shared" si="6" ref="G14:G21">H14+I14+J14</f>
        <v>0</v>
      </c>
      <c r="H14" s="34"/>
      <c r="I14" s="34"/>
      <c r="J14" s="34"/>
      <c r="K14" s="31">
        <f t="shared" si="1"/>
        <v>-1000000</v>
      </c>
      <c r="L14" s="4">
        <f t="shared" si="2"/>
        <v>0</v>
      </c>
    </row>
    <row r="15" spans="1:12" ht="75.75" customHeight="1">
      <c r="A15" s="22" t="s">
        <v>102</v>
      </c>
      <c r="B15" s="29" t="s">
        <v>40</v>
      </c>
      <c r="C15" s="34">
        <f t="shared" si="5"/>
        <v>114934000</v>
      </c>
      <c r="D15" s="34">
        <v>114934000</v>
      </c>
      <c r="E15" s="34"/>
      <c r="F15" s="34"/>
      <c r="G15" s="34">
        <f t="shared" si="6"/>
        <v>71350957</v>
      </c>
      <c r="H15" s="34">
        <v>71350957</v>
      </c>
      <c r="I15" s="34"/>
      <c r="J15" s="34"/>
      <c r="K15" s="31">
        <f t="shared" si="1"/>
        <v>-43583043</v>
      </c>
      <c r="L15" s="4">
        <f t="shared" si="2"/>
        <v>62.07993892146797</v>
      </c>
    </row>
    <row r="16" spans="1:12" ht="105" customHeight="1">
      <c r="A16" s="22" t="s">
        <v>139</v>
      </c>
      <c r="B16" s="29" t="s">
        <v>40</v>
      </c>
      <c r="C16" s="34">
        <f t="shared" si="5"/>
        <v>8200000</v>
      </c>
      <c r="D16" s="34"/>
      <c r="E16" s="34"/>
      <c r="F16" s="34">
        <v>8200000</v>
      </c>
      <c r="G16" s="34">
        <f t="shared" si="6"/>
        <v>4842470</v>
      </c>
      <c r="H16" s="34"/>
      <c r="I16" s="34"/>
      <c r="J16" s="34">
        <v>4842470</v>
      </c>
      <c r="K16" s="31">
        <f t="shared" si="1"/>
        <v>-3357530</v>
      </c>
      <c r="L16" s="4">
        <f t="shared" si="2"/>
        <v>59.05451219512196</v>
      </c>
    </row>
    <row r="17" spans="1:12" ht="61.5" customHeight="1">
      <c r="A17" s="22" t="s">
        <v>74</v>
      </c>
      <c r="B17" s="29" t="s">
        <v>40</v>
      </c>
      <c r="C17" s="34">
        <f t="shared" si="5"/>
        <v>16185895</v>
      </c>
      <c r="D17" s="34"/>
      <c r="E17" s="34">
        <v>16185895</v>
      </c>
      <c r="F17" s="34"/>
      <c r="G17" s="34">
        <f t="shared" si="6"/>
        <v>16185895</v>
      </c>
      <c r="H17" s="34"/>
      <c r="I17" s="34">
        <v>16185895</v>
      </c>
      <c r="J17" s="34"/>
      <c r="K17" s="31">
        <f t="shared" si="1"/>
        <v>0</v>
      </c>
      <c r="L17" s="4">
        <f t="shared" si="2"/>
        <v>100</v>
      </c>
    </row>
    <row r="18" spans="1:12" ht="60.75" customHeight="1">
      <c r="A18" s="22" t="s">
        <v>75</v>
      </c>
      <c r="B18" s="59" t="s">
        <v>41</v>
      </c>
      <c r="C18" s="34">
        <f t="shared" si="5"/>
        <v>60075</v>
      </c>
      <c r="D18" s="34"/>
      <c r="E18" s="34">
        <v>60075</v>
      </c>
      <c r="F18" s="34"/>
      <c r="G18" s="34">
        <f t="shared" si="6"/>
        <v>0</v>
      </c>
      <c r="H18" s="34"/>
      <c r="I18" s="34"/>
      <c r="J18" s="34"/>
      <c r="K18" s="31">
        <f t="shared" si="1"/>
        <v>-60075</v>
      </c>
      <c r="L18" s="4">
        <f t="shared" si="2"/>
        <v>0</v>
      </c>
    </row>
    <row r="19" spans="1:12" ht="64.5" customHeight="1">
      <c r="A19" s="22" t="s">
        <v>45</v>
      </c>
      <c r="B19" s="29" t="s">
        <v>40</v>
      </c>
      <c r="C19" s="34">
        <f t="shared" si="5"/>
        <v>98705200</v>
      </c>
      <c r="D19" s="34"/>
      <c r="E19" s="34">
        <v>98705200</v>
      </c>
      <c r="F19" s="34"/>
      <c r="G19" s="34">
        <f t="shared" si="6"/>
        <v>98705200</v>
      </c>
      <c r="H19" s="34"/>
      <c r="I19" s="34">
        <v>98705200</v>
      </c>
      <c r="J19" s="34"/>
      <c r="K19" s="31">
        <f t="shared" si="1"/>
        <v>0</v>
      </c>
      <c r="L19" s="4">
        <f t="shared" si="2"/>
        <v>100</v>
      </c>
    </row>
    <row r="20" spans="1:12" ht="93" customHeight="1">
      <c r="A20" s="22" t="s">
        <v>107</v>
      </c>
      <c r="B20" s="29" t="s">
        <v>40</v>
      </c>
      <c r="C20" s="34">
        <f t="shared" si="5"/>
        <v>186976906</v>
      </c>
      <c r="D20" s="34"/>
      <c r="E20" s="34">
        <v>186976906</v>
      </c>
      <c r="F20" s="34"/>
      <c r="G20" s="34">
        <f t="shared" si="6"/>
        <v>186976906</v>
      </c>
      <c r="H20" s="34"/>
      <c r="I20" s="34">
        <v>186976906</v>
      </c>
      <c r="J20" s="34"/>
      <c r="K20" s="31">
        <f t="shared" si="1"/>
        <v>0</v>
      </c>
      <c r="L20" s="4">
        <f t="shared" si="2"/>
        <v>100</v>
      </c>
    </row>
    <row r="21" spans="1:12" ht="76.5" customHeight="1">
      <c r="A21" s="22" t="s">
        <v>81</v>
      </c>
      <c r="B21" s="29" t="s">
        <v>40</v>
      </c>
      <c r="C21" s="34">
        <f t="shared" si="5"/>
        <v>98071924</v>
      </c>
      <c r="D21" s="34"/>
      <c r="E21" s="34">
        <v>98071924</v>
      </c>
      <c r="F21" s="34"/>
      <c r="G21" s="34">
        <f t="shared" si="6"/>
        <v>93168327.8</v>
      </c>
      <c r="H21" s="34"/>
      <c r="I21" s="34">
        <v>93168327.8</v>
      </c>
      <c r="J21" s="34"/>
      <c r="K21" s="31">
        <f t="shared" si="1"/>
        <v>-4903596.200000003</v>
      </c>
      <c r="L21" s="4">
        <f t="shared" si="2"/>
        <v>95</v>
      </c>
    </row>
    <row r="22" spans="1:12" ht="30.75" customHeight="1">
      <c r="A22" s="6" t="s">
        <v>18</v>
      </c>
      <c r="B22" s="6"/>
      <c r="C22" s="32">
        <f aca="true" t="shared" si="7" ref="C22:J22">C23+C28+C32</f>
        <v>203178400</v>
      </c>
      <c r="D22" s="32">
        <f t="shared" si="7"/>
        <v>0</v>
      </c>
      <c r="E22" s="32">
        <f t="shared" si="7"/>
        <v>80315400</v>
      </c>
      <c r="F22" s="32">
        <f t="shared" si="7"/>
        <v>122863000</v>
      </c>
      <c r="G22" s="32">
        <f t="shared" si="7"/>
        <v>72891445</v>
      </c>
      <c r="H22" s="32">
        <f t="shared" si="7"/>
        <v>0</v>
      </c>
      <c r="I22" s="32">
        <f t="shared" si="7"/>
        <v>9666118</v>
      </c>
      <c r="J22" s="32">
        <f t="shared" si="7"/>
        <v>63225327</v>
      </c>
      <c r="K22" s="51">
        <f t="shared" si="1"/>
        <v>-130286955</v>
      </c>
      <c r="L22" s="49">
        <f t="shared" si="2"/>
        <v>35.87558766089309</v>
      </c>
    </row>
    <row r="23" spans="1:12" ht="15.75" customHeight="1">
      <c r="A23" s="7" t="s">
        <v>22</v>
      </c>
      <c r="B23" s="7"/>
      <c r="C23" s="35">
        <f>C24+C25+C26+C27</f>
        <v>51788400</v>
      </c>
      <c r="D23" s="35">
        <f aca="true" t="shared" si="8" ref="D23:J23">D24+D25+D26+D27</f>
        <v>0</v>
      </c>
      <c r="E23" s="35">
        <f t="shared" si="8"/>
        <v>18925400</v>
      </c>
      <c r="F23" s="35">
        <f t="shared" si="8"/>
        <v>32863000</v>
      </c>
      <c r="G23" s="35">
        <f t="shared" si="8"/>
        <v>9728797</v>
      </c>
      <c r="H23" s="35">
        <f t="shared" si="8"/>
        <v>0</v>
      </c>
      <c r="I23" s="35">
        <f t="shared" si="8"/>
        <v>9666118</v>
      </c>
      <c r="J23" s="35">
        <f t="shared" si="8"/>
        <v>62679</v>
      </c>
      <c r="K23" s="33">
        <f t="shared" si="1"/>
        <v>-42059603</v>
      </c>
      <c r="L23" s="50">
        <f t="shared" si="2"/>
        <v>18.78566821913788</v>
      </c>
    </row>
    <row r="24" spans="1:12" ht="34.5" customHeight="1">
      <c r="A24" s="10" t="s">
        <v>76</v>
      </c>
      <c r="B24" s="29" t="s">
        <v>40</v>
      </c>
      <c r="C24" s="34">
        <f>D24+E24+F24</f>
        <v>16500000</v>
      </c>
      <c r="D24" s="34"/>
      <c r="E24" s="34"/>
      <c r="F24" s="34">
        <v>16500000</v>
      </c>
      <c r="G24" s="34">
        <f>H24+I24+J24</f>
        <v>0</v>
      </c>
      <c r="H24" s="34"/>
      <c r="I24" s="34"/>
      <c r="J24" s="34"/>
      <c r="K24" s="31">
        <f t="shared" si="1"/>
        <v>-16500000</v>
      </c>
      <c r="L24" s="4">
        <f t="shared" si="2"/>
        <v>0</v>
      </c>
    </row>
    <row r="25" spans="1:12" ht="50.25" customHeight="1">
      <c r="A25" s="10" t="s">
        <v>126</v>
      </c>
      <c r="B25" s="29" t="s">
        <v>40</v>
      </c>
      <c r="C25" s="34">
        <f>D25+E25+F25</f>
        <v>3146866</v>
      </c>
      <c r="D25" s="34"/>
      <c r="E25" s="34"/>
      <c r="F25" s="34">
        <v>3146866</v>
      </c>
      <c r="G25" s="34">
        <f>H25+I25+J25</f>
        <v>62679</v>
      </c>
      <c r="H25" s="34"/>
      <c r="I25" s="34"/>
      <c r="J25" s="34">
        <v>62679</v>
      </c>
      <c r="K25" s="31">
        <f t="shared" si="1"/>
        <v>-3084187</v>
      </c>
      <c r="L25" s="4">
        <f t="shared" si="2"/>
        <v>1.9917911979728402</v>
      </c>
    </row>
    <row r="26" spans="1:12" ht="48.75" customHeight="1">
      <c r="A26" s="10" t="s">
        <v>88</v>
      </c>
      <c r="B26" s="29" t="s">
        <v>40</v>
      </c>
      <c r="C26" s="34">
        <f>D26+E26+F26</f>
        <v>13216134</v>
      </c>
      <c r="D26" s="34"/>
      <c r="E26" s="34"/>
      <c r="F26" s="34">
        <v>13216134</v>
      </c>
      <c r="G26" s="34">
        <f>H26+I26+J26</f>
        <v>0</v>
      </c>
      <c r="H26" s="34"/>
      <c r="I26" s="34"/>
      <c r="J26" s="34"/>
      <c r="K26" s="31">
        <f t="shared" si="1"/>
        <v>-13216134</v>
      </c>
      <c r="L26" s="4">
        <f t="shared" si="2"/>
        <v>0</v>
      </c>
    </row>
    <row r="27" spans="1:12" ht="30.75" customHeight="1">
      <c r="A27" s="19" t="s">
        <v>77</v>
      </c>
      <c r="B27" s="29" t="s">
        <v>40</v>
      </c>
      <c r="C27" s="34">
        <f>D27+E27+F27</f>
        <v>18925400</v>
      </c>
      <c r="D27" s="34"/>
      <c r="E27" s="34">
        <v>18925400</v>
      </c>
      <c r="F27" s="34"/>
      <c r="G27" s="34">
        <f>H27+I27+J27</f>
        <v>9666118</v>
      </c>
      <c r="H27" s="34"/>
      <c r="I27" s="34">
        <v>9666118</v>
      </c>
      <c r="J27" s="34"/>
      <c r="K27" s="31">
        <f t="shared" si="1"/>
        <v>-9259282</v>
      </c>
      <c r="L27" s="4">
        <f t="shared" si="2"/>
        <v>51.07484121867966</v>
      </c>
    </row>
    <row r="28" spans="1:12" ht="17.25" customHeight="1">
      <c r="A28" s="7" t="s">
        <v>15</v>
      </c>
      <c r="B28" s="7"/>
      <c r="C28" s="35">
        <f aca="true" t="shared" si="9" ref="C28:J28">C29+C30+C31</f>
        <v>91390000</v>
      </c>
      <c r="D28" s="35">
        <f t="shared" si="9"/>
        <v>0</v>
      </c>
      <c r="E28" s="35">
        <f t="shared" si="9"/>
        <v>61390000</v>
      </c>
      <c r="F28" s="35">
        <f t="shared" si="9"/>
        <v>30000000</v>
      </c>
      <c r="G28" s="35">
        <f t="shared" si="9"/>
        <v>3162648</v>
      </c>
      <c r="H28" s="35">
        <f t="shared" si="9"/>
        <v>0</v>
      </c>
      <c r="I28" s="35">
        <f t="shared" si="9"/>
        <v>0</v>
      </c>
      <c r="J28" s="35">
        <f t="shared" si="9"/>
        <v>3162648</v>
      </c>
      <c r="K28" s="31">
        <f t="shared" si="1"/>
        <v>-88227352</v>
      </c>
      <c r="L28" s="4">
        <f t="shared" si="2"/>
        <v>3.4606061932377723</v>
      </c>
    </row>
    <row r="29" spans="1:12" ht="45.75" customHeight="1">
      <c r="A29" s="10" t="s">
        <v>26</v>
      </c>
      <c r="B29" s="29" t="s">
        <v>40</v>
      </c>
      <c r="C29" s="36">
        <f>D29+E29+F29</f>
        <v>5000000</v>
      </c>
      <c r="D29" s="36"/>
      <c r="E29" s="36"/>
      <c r="F29" s="36">
        <v>5000000</v>
      </c>
      <c r="G29" s="36">
        <f>H29+I29+J29</f>
        <v>0</v>
      </c>
      <c r="H29" s="36"/>
      <c r="I29" s="36"/>
      <c r="J29" s="36"/>
      <c r="K29" s="36">
        <f t="shared" si="1"/>
        <v>-5000000</v>
      </c>
      <c r="L29" s="13">
        <f t="shared" si="2"/>
        <v>0</v>
      </c>
    </row>
    <row r="30" spans="1:12" ht="63.75" customHeight="1">
      <c r="A30" s="10" t="s">
        <v>99</v>
      </c>
      <c r="B30" s="29" t="s">
        <v>40</v>
      </c>
      <c r="C30" s="36">
        <f>D30+E30+F30</f>
        <v>25000000</v>
      </c>
      <c r="D30" s="36"/>
      <c r="E30" s="36"/>
      <c r="F30" s="36">
        <v>25000000</v>
      </c>
      <c r="G30" s="36">
        <f>H30+I30+J30</f>
        <v>3162648</v>
      </c>
      <c r="H30" s="36"/>
      <c r="I30" s="36"/>
      <c r="J30" s="36">
        <v>3162648</v>
      </c>
      <c r="K30" s="36">
        <f t="shared" si="1"/>
        <v>-21837352</v>
      </c>
      <c r="L30" s="13">
        <f t="shared" si="2"/>
        <v>12.650592</v>
      </c>
    </row>
    <row r="31" spans="1:12" ht="47.25" customHeight="1">
      <c r="A31" s="10" t="s">
        <v>84</v>
      </c>
      <c r="B31" s="29" t="s">
        <v>40</v>
      </c>
      <c r="C31" s="36">
        <f>D31+E31+F31</f>
        <v>61390000</v>
      </c>
      <c r="D31" s="36"/>
      <c r="E31" s="36">
        <v>61390000</v>
      </c>
      <c r="F31" s="36"/>
      <c r="G31" s="36">
        <f>H31+I31+J31</f>
        <v>0</v>
      </c>
      <c r="H31" s="36"/>
      <c r="I31" s="36"/>
      <c r="J31" s="36"/>
      <c r="K31" s="36">
        <f t="shared" si="1"/>
        <v>-61390000</v>
      </c>
      <c r="L31" s="13">
        <f t="shared" si="2"/>
        <v>0</v>
      </c>
    </row>
    <row r="32" spans="1:12" ht="15.75" customHeight="1">
      <c r="A32" s="11" t="s">
        <v>27</v>
      </c>
      <c r="B32" s="26"/>
      <c r="C32" s="37">
        <f aca="true" t="shared" si="10" ref="C32:J32">C33+C34</f>
        <v>60000000</v>
      </c>
      <c r="D32" s="37">
        <f t="shared" si="10"/>
        <v>0</v>
      </c>
      <c r="E32" s="37">
        <f t="shared" si="10"/>
        <v>0</v>
      </c>
      <c r="F32" s="37">
        <f t="shared" si="10"/>
        <v>60000000</v>
      </c>
      <c r="G32" s="37">
        <f t="shared" si="10"/>
        <v>60000000</v>
      </c>
      <c r="H32" s="37">
        <f t="shared" si="10"/>
        <v>0</v>
      </c>
      <c r="I32" s="37">
        <f t="shared" si="10"/>
        <v>0</v>
      </c>
      <c r="J32" s="37">
        <f t="shared" si="10"/>
        <v>60000000</v>
      </c>
      <c r="K32" s="37">
        <f t="shared" si="1"/>
        <v>0</v>
      </c>
      <c r="L32" s="52">
        <f t="shared" si="2"/>
        <v>100</v>
      </c>
    </row>
    <row r="33" spans="1:12" ht="33.75" customHeight="1">
      <c r="A33" s="86" t="s">
        <v>111</v>
      </c>
      <c r="B33" s="88" t="s">
        <v>40</v>
      </c>
      <c r="C33" s="36">
        <f>D33+E33+F33</f>
        <v>59588220.12</v>
      </c>
      <c r="D33" s="36"/>
      <c r="E33" s="36"/>
      <c r="F33" s="36">
        <v>59588220.12</v>
      </c>
      <c r="G33" s="36">
        <f>H33+I33+J33</f>
        <v>59588220.12</v>
      </c>
      <c r="H33" s="36"/>
      <c r="I33" s="36"/>
      <c r="J33" s="36">
        <v>59588220.12</v>
      </c>
      <c r="K33" s="36">
        <f t="shared" si="1"/>
        <v>0</v>
      </c>
      <c r="L33" s="52">
        <f t="shared" si="2"/>
        <v>100</v>
      </c>
    </row>
    <row r="34" spans="1:12" ht="29.25" customHeight="1">
      <c r="A34" s="87"/>
      <c r="B34" s="89"/>
      <c r="C34" s="36">
        <f>D34+E34+F34</f>
        <v>411779.88</v>
      </c>
      <c r="D34" s="36"/>
      <c r="E34" s="36"/>
      <c r="F34" s="36">
        <v>411779.88</v>
      </c>
      <c r="G34" s="36">
        <f>H34+I34+J34</f>
        <v>411779.88</v>
      </c>
      <c r="H34" s="36"/>
      <c r="I34" s="36"/>
      <c r="J34" s="36">
        <v>411779.88</v>
      </c>
      <c r="K34" s="36">
        <f t="shared" si="1"/>
        <v>0</v>
      </c>
      <c r="L34" s="13">
        <f t="shared" si="2"/>
        <v>100</v>
      </c>
    </row>
    <row r="35" spans="1:12" ht="18" customHeight="1">
      <c r="A35" s="12" t="s">
        <v>19</v>
      </c>
      <c r="B35" s="28"/>
      <c r="C35" s="38">
        <f aca="true" t="shared" si="11" ref="C35:J35">C36+C48</f>
        <v>215596500</v>
      </c>
      <c r="D35" s="38">
        <f t="shared" si="11"/>
        <v>0</v>
      </c>
      <c r="E35" s="38">
        <f t="shared" si="11"/>
        <v>0</v>
      </c>
      <c r="F35" s="38">
        <f t="shared" si="11"/>
        <v>215596500</v>
      </c>
      <c r="G35" s="38">
        <f t="shared" si="11"/>
        <v>15754365</v>
      </c>
      <c r="H35" s="38">
        <f t="shared" si="11"/>
        <v>0</v>
      </c>
      <c r="I35" s="38">
        <f t="shared" si="11"/>
        <v>0</v>
      </c>
      <c r="J35" s="38">
        <f t="shared" si="11"/>
        <v>15754365</v>
      </c>
      <c r="K35" s="38">
        <f t="shared" si="1"/>
        <v>-199842135</v>
      </c>
      <c r="L35" s="14">
        <f t="shared" si="2"/>
        <v>7.307338013372203</v>
      </c>
    </row>
    <row r="36" spans="1:12" ht="18" customHeight="1">
      <c r="A36" s="7" t="s">
        <v>16</v>
      </c>
      <c r="B36" s="27"/>
      <c r="C36" s="37">
        <f aca="true" t="shared" si="12" ref="C36:J36">C37+C38+C39+C42+C45</f>
        <v>215096500</v>
      </c>
      <c r="D36" s="37">
        <f t="shared" si="12"/>
        <v>0</v>
      </c>
      <c r="E36" s="37">
        <f t="shared" si="12"/>
        <v>0</v>
      </c>
      <c r="F36" s="37">
        <f t="shared" si="12"/>
        <v>215096500</v>
      </c>
      <c r="G36" s="37">
        <f t="shared" si="12"/>
        <v>15754365</v>
      </c>
      <c r="H36" s="37">
        <f t="shared" si="12"/>
        <v>0</v>
      </c>
      <c r="I36" s="37">
        <f t="shared" si="12"/>
        <v>0</v>
      </c>
      <c r="J36" s="37">
        <f t="shared" si="12"/>
        <v>15754365</v>
      </c>
      <c r="K36" s="37">
        <f t="shared" si="1"/>
        <v>-199342135</v>
      </c>
      <c r="L36" s="52">
        <f t="shared" si="2"/>
        <v>7.324324198673618</v>
      </c>
    </row>
    <row r="37" spans="1:12" ht="75" customHeight="1">
      <c r="A37" s="8" t="s">
        <v>57</v>
      </c>
      <c r="B37" s="29" t="s">
        <v>40</v>
      </c>
      <c r="C37" s="36">
        <f>D37+E37+F37</f>
        <v>20000000</v>
      </c>
      <c r="D37" s="36"/>
      <c r="E37" s="36"/>
      <c r="F37" s="36">
        <v>20000000</v>
      </c>
      <c r="G37" s="36">
        <f>H37+I37+J37</f>
        <v>10000000</v>
      </c>
      <c r="H37" s="36"/>
      <c r="I37" s="36"/>
      <c r="J37" s="36">
        <v>10000000</v>
      </c>
      <c r="K37" s="36">
        <f t="shared" si="1"/>
        <v>-10000000</v>
      </c>
      <c r="L37" s="13">
        <f t="shared" si="2"/>
        <v>50</v>
      </c>
    </row>
    <row r="38" spans="1:12" ht="109.5" customHeight="1">
      <c r="A38" s="8" t="s">
        <v>134</v>
      </c>
      <c r="B38" s="29" t="s">
        <v>40</v>
      </c>
      <c r="C38" s="36">
        <f>D38+E38+F38</f>
        <v>2000000</v>
      </c>
      <c r="D38" s="36"/>
      <c r="E38" s="36"/>
      <c r="F38" s="36">
        <v>2000000</v>
      </c>
      <c r="G38" s="36">
        <f>H38+I38+J38</f>
        <v>0</v>
      </c>
      <c r="H38" s="36"/>
      <c r="I38" s="36"/>
      <c r="J38" s="36"/>
      <c r="K38" s="36">
        <f t="shared" si="1"/>
        <v>-2000000</v>
      </c>
      <c r="L38" s="13">
        <f t="shared" si="2"/>
        <v>0</v>
      </c>
    </row>
    <row r="39" spans="1:12" ht="63" customHeight="1">
      <c r="A39" s="8" t="s">
        <v>122</v>
      </c>
      <c r="B39" s="29" t="s">
        <v>40</v>
      </c>
      <c r="C39" s="36">
        <f>D39+E39+F39</f>
        <v>64253221</v>
      </c>
      <c r="D39" s="36"/>
      <c r="E39" s="36"/>
      <c r="F39" s="36">
        <v>64253221</v>
      </c>
      <c r="G39" s="36">
        <f aca="true" t="shared" si="13" ref="G39:G56">H39+I39+J39</f>
        <v>0</v>
      </c>
      <c r="H39" s="36"/>
      <c r="I39" s="36"/>
      <c r="J39" s="36"/>
      <c r="K39" s="36">
        <f t="shared" si="1"/>
        <v>-64253221</v>
      </c>
      <c r="L39" s="13">
        <f t="shared" si="2"/>
        <v>0</v>
      </c>
    </row>
    <row r="40" spans="1:12" ht="21" customHeight="1">
      <c r="A40" s="8" t="s">
        <v>115</v>
      </c>
      <c r="B40" s="29"/>
      <c r="C40" s="36"/>
      <c r="D40" s="36"/>
      <c r="E40" s="36"/>
      <c r="F40" s="36"/>
      <c r="G40" s="36">
        <f t="shared" si="13"/>
        <v>0</v>
      </c>
      <c r="H40" s="36"/>
      <c r="I40" s="36"/>
      <c r="J40" s="36"/>
      <c r="K40" s="36">
        <f t="shared" si="1"/>
        <v>0</v>
      </c>
      <c r="L40" s="13"/>
    </row>
    <row r="41" spans="1:12" ht="30" customHeight="1">
      <c r="A41" s="8" t="s">
        <v>116</v>
      </c>
      <c r="B41" s="29"/>
      <c r="C41" s="36">
        <f>D41+E41+F41</f>
        <v>3283834</v>
      </c>
      <c r="D41" s="36"/>
      <c r="E41" s="36"/>
      <c r="F41" s="36">
        <v>3283834</v>
      </c>
      <c r="G41" s="36">
        <f t="shared" si="13"/>
        <v>0</v>
      </c>
      <c r="H41" s="36"/>
      <c r="I41" s="36"/>
      <c r="J41" s="36"/>
      <c r="K41" s="36">
        <f t="shared" si="1"/>
        <v>-3283834</v>
      </c>
      <c r="L41" s="13">
        <f t="shared" si="2"/>
        <v>0</v>
      </c>
    </row>
    <row r="42" spans="1:12" ht="81.75" customHeight="1">
      <c r="A42" s="8" t="s">
        <v>87</v>
      </c>
      <c r="B42" s="29" t="s">
        <v>40</v>
      </c>
      <c r="C42" s="36">
        <f>D42+E42+F42</f>
        <v>14400000</v>
      </c>
      <c r="D42" s="36"/>
      <c r="E42" s="36"/>
      <c r="F42" s="36">
        <v>14400000</v>
      </c>
      <c r="G42" s="36">
        <f t="shared" si="13"/>
        <v>0</v>
      </c>
      <c r="H42" s="36"/>
      <c r="I42" s="36"/>
      <c r="J42" s="36"/>
      <c r="K42" s="36">
        <f t="shared" si="1"/>
        <v>-14400000</v>
      </c>
      <c r="L42" s="13">
        <f t="shared" si="2"/>
        <v>0</v>
      </c>
    </row>
    <row r="43" spans="1:12" ht="24" customHeight="1">
      <c r="A43" s="8" t="s">
        <v>115</v>
      </c>
      <c r="B43" s="29"/>
      <c r="C43" s="36"/>
      <c r="D43" s="36"/>
      <c r="E43" s="36"/>
      <c r="F43" s="36"/>
      <c r="G43" s="36">
        <f t="shared" si="13"/>
        <v>0</v>
      </c>
      <c r="H43" s="36"/>
      <c r="I43" s="36"/>
      <c r="J43" s="36"/>
      <c r="K43" s="36">
        <f t="shared" si="1"/>
        <v>0</v>
      </c>
      <c r="L43" s="13"/>
    </row>
    <row r="44" spans="1:12" ht="33" customHeight="1">
      <c r="A44" s="8" t="s">
        <v>117</v>
      </c>
      <c r="B44" s="29"/>
      <c r="C44" s="36">
        <f>D44+E44+F44</f>
        <v>4400000</v>
      </c>
      <c r="D44" s="36"/>
      <c r="E44" s="36"/>
      <c r="F44" s="36">
        <v>4400000</v>
      </c>
      <c r="G44" s="36">
        <f t="shared" si="13"/>
        <v>0</v>
      </c>
      <c r="H44" s="36"/>
      <c r="I44" s="36"/>
      <c r="J44" s="36"/>
      <c r="K44" s="36">
        <f t="shared" si="1"/>
        <v>-4400000</v>
      </c>
      <c r="L44" s="13">
        <f t="shared" si="2"/>
        <v>0</v>
      </c>
    </row>
    <row r="45" spans="1:12" ht="63" customHeight="1">
      <c r="A45" s="10" t="s">
        <v>68</v>
      </c>
      <c r="B45" s="29" t="s">
        <v>40</v>
      </c>
      <c r="C45" s="36">
        <f>D45+E45+F45</f>
        <v>114443279</v>
      </c>
      <c r="D45" s="36"/>
      <c r="E45" s="36"/>
      <c r="F45" s="36">
        <v>114443279</v>
      </c>
      <c r="G45" s="36">
        <f t="shared" si="13"/>
        <v>5754365</v>
      </c>
      <c r="H45" s="36"/>
      <c r="I45" s="36"/>
      <c r="J45" s="36">
        <v>5754365</v>
      </c>
      <c r="K45" s="36">
        <f t="shared" si="1"/>
        <v>-108688914</v>
      </c>
      <c r="L45" s="13">
        <f t="shared" si="2"/>
        <v>5.0281371263401144</v>
      </c>
    </row>
    <row r="46" spans="1:12" ht="24" customHeight="1">
      <c r="A46" s="8" t="s">
        <v>115</v>
      </c>
      <c r="B46" s="29"/>
      <c r="C46" s="36"/>
      <c r="D46" s="36"/>
      <c r="E46" s="36"/>
      <c r="G46" s="36">
        <f t="shared" si="13"/>
        <v>0</v>
      </c>
      <c r="H46" s="36"/>
      <c r="I46" s="36"/>
      <c r="J46" s="36"/>
      <c r="K46" s="36">
        <f t="shared" si="1"/>
        <v>0</v>
      </c>
      <c r="L46" s="13"/>
    </row>
    <row r="47" spans="1:12" ht="35.25" customHeight="1">
      <c r="A47" s="8" t="s">
        <v>118</v>
      </c>
      <c r="B47" s="29"/>
      <c r="C47" s="36">
        <f>D47+E47+F47</f>
        <v>4389852</v>
      </c>
      <c r="D47" s="36"/>
      <c r="E47" s="36"/>
      <c r="F47" s="36">
        <v>4389852</v>
      </c>
      <c r="G47" s="36">
        <f t="shared" si="13"/>
        <v>2959157</v>
      </c>
      <c r="H47" s="36"/>
      <c r="I47" s="36"/>
      <c r="J47" s="36">
        <v>2959157</v>
      </c>
      <c r="K47" s="36">
        <f t="shared" si="1"/>
        <v>-1430695</v>
      </c>
      <c r="L47" s="13">
        <f t="shared" si="2"/>
        <v>67.40903793567527</v>
      </c>
    </row>
    <row r="48" spans="1:12" ht="17.25" customHeight="1">
      <c r="A48" s="11" t="s">
        <v>60</v>
      </c>
      <c r="B48" s="29"/>
      <c r="C48" s="37">
        <f aca="true" t="shared" si="14" ref="C48:I48">C49</f>
        <v>500000</v>
      </c>
      <c r="D48" s="37">
        <f t="shared" si="14"/>
        <v>0</v>
      </c>
      <c r="E48" s="37">
        <f t="shared" si="14"/>
        <v>0</v>
      </c>
      <c r="F48" s="37">
        <f t="shared" si="14"/>
        <v>500000</v>
      </c>
      <c r="G48" s="36"/>
      <c r="H48" s="37">
        <f t="shared" si="14"/>
        <v>0</v>
      </c>
      <c r="I48" s="37">
        <f t="shared" si="14"/>
        <v>0</v>
      </c>
      <c r="K48" s="37">
        <f t="shared" si="1"/>
        <v>-500000</v>
      </c>
      <c r="L48" s="52">
        <f t="shared" si="2"/>
        <v>0</v>
      </c>
    </row>
    <row r="49" spans="1:12" ht="63" customHeight="1">
      <c r="A49" s="10" t="s">
        <v>80</v>
      </c>
      <c r="B49" s="29" t="s">
        <v>40</v>
      </c>
      <c r="C49" s="36">
        <f>D49+E49+F49</f>
        <v>500000</v>
      </c>
      <c r="D49" s="36"/>
      <c r="E49" s="36"/>
      <c r="F49" s="36">
        <v>500000</v>
      </c>
      <c r="G49" s="36">
        <f t="shared" si="13"/>
        <v>0</v>
      </c>
      <c r="H49" s="36"/>
      <c r="I49" s="36"/>
      <c r="J49" s="36"/>
      <c r="K49" s="36">
        <f t="shared" si="1"/>
        <v>-500000</v>
      </c>
      <c r="L49" s="13">
        <f t="shared" si="2"/>
        <v>0</v>
      </c>
    </row>
    <row r="50" spans="1:12" ht="24" customHeight="1">
      <c r="A50" s="54" t="s">
        <v>20</v>
      </c>
      <c r="B50" s="55"/>
      <c r="C50" s="38">
        <f aca="true" t="shared" si="15" ref="C50:J51">C51</f>
        <v>76421400</v>
      </c>
      <c r="D50" s="38">
        <f t="shared" si="15"/>
        <v>0</v>
      </c>
      <c r="E50" s="38">
        <f t="shared" si="15"/>
        <v>76421400</v>
      </c>
      <c r="F50" s="38">
        <f t="shared" si="15"/>
        <v>0</v>
      </c>
      <c r="G50" s="60">
        <f t="shared" si="13"/>
        <v>0</v>
      </c>
      <c r="H50" s="38">
        <f t="shared" si="15"/>
        <v>0</v>
      </c>
      <c r="I50" s="38">
        <f t="shared" si="15"/>
        <v>0</v>
      </c>
      <c r="J50" s="38">
        <f t="shared" si="15"/>
        <v>0</v>
      </c>
      <c r="K50" s="38">
        <f t="shared" si="1"/>
        <v>-76421400</v>
      </c>
      <c r="L50" s="14">
        <f t="shared" si="2"/>
        <v>0</v>
      </c>
    </row>
    <row r="51" spans="1:12" ht="24" customHeight="1">
      <c r="A51" s="11" t="s">
        <v>72</v>
      </c>
      <c r="B51" s="29"/>
      <c r="C51" s="36">
        <f t="shared" si="15"/>
        <v>76421400</v>
      </c>
      <c r="D51" s="36">
        <f t="shared" si="15"/>
        <v>0</v>
      </c>
      <c r="E51" s="36">
        <f t="shared" si="15"/>
        <v>76421400</v>
      </c>
      <c r="F51" s="36">
        <f t="shared" si="15"/>
        <v>0</v>
      </c>
      <c r="G51" s="36">
        <f t="shared" si="13"/>
        <v>0</v>
      </c>
      <c r="H51" s="36">
        <f t="shared" si="15"/>
        <v>0</v>
      </c>
      <c r="I51" s="36">
        <f t="shared" si="15"/>
        <v>0</v>
      </c>
      <c r="J51" s="36">
        <f t="shared" si="15"/>
        <v>0</v>
      </c>
      <c r="K51" s="37">
        <f t="shared" si="1"/>
        <v>-76421400</v>
      </c>
      <c r="L51" s="52">
        <f t="shared" si="2"/>
        <v>0</v>
      </c>
    </row>
    <row r="52" spans="1:12" ht="35.25" customHeight="1">
      <c r="A52" s="10" t="s">
        <v>73</v>
      </c>
      <c r="B52" s="29" t="s">
        <v>40</v>
      </c>
      <c r="C52" s="36">
        <f>D52+E52+F52</f>
        <v>76421400</v>
      </c>
      <c r="D52" s="36"/>
      <c r="E52" s="36">
        <v>76421400</v>
      </c>
      <c r="F52" s="36"/>
      <c r="G52" s="36">
        <f t="shared" si="13"/>
        <v>0</v>
      </c>
      <c r="H52" s="36"/>
      <c r="I52" s="36"/>
      <c r="J52" s="36"/>
      <c r="K52" s="37">
        <f t="shared" si="1"/>
        <v>-76421400</v>
      </c>
      <c r="L52" s="52">
        <f t="shared" si="2"/>
        <v>0</v>
      </c>
    </row>
    <row r="53" spans="1:12" ht="35.25" customHeight="1">
      <c r="A53" s="6" t="s">
        <v>61</v>
      </c>
      <c r="B53" s="6"/>
      <c r="C53" s="38">
        <f aca="true" t="shared" si="16" ref="C53:J53">C54</f>
        <v>72330100</v>
      </c>
      <c r="D53" s="38">
        <f t="shared" si="16"/>
        <v>0</v>
      </c>
      <c r="E53" s="38">
        <f t="shared" si="16"/>
        <v>0</v>
      </c>
      <c r="F53" s="38">
        <f t="shared" si="16"/>
        <v>72330100</v>
      </c>
      <c r="G53" s="38">
        <f t="shared" si="13"/>
        <v>11000000</v>
      </c>
      <c r="H53" s="38">
        <f t="shared" si="16"/>
        <v>0</v>
      </c>
      <c r="I53" s="38">
        <f t="shared" si="16"/>
        <v>0</v>
      </c>
      <c r="J53" s="38">
        <f t="shared" si="16"/>
        <v>11000000</v>
      </c>
      <c r="K53" s="38">
        <f t="shared" si="1"/>
        <v>-61330100</v>
      </c>
      <c r="L53" s="14">
        <f t="shared" si="2"/>
        <v>15.208053078870346</v>
      </c>
    </row>
    <row r="54" spans="1:12" ht="17.25" customHeight="1">
      <c r="A54" s="7" t="s">
        <v>62</v>
      </c>
      <c r="B54" s="7"/>
      <c r="C54" s="37">
        <f aca="true" t="shared" si="17" ref="C54:J54">C55+C56</f>
        <v>72330100</v>
      </c>
      <c r="D54" s="37">
        <f t="shared" si="17"/>
        <v>0</v>
      </c>
      <c r="E54" s="37">
        <f t="shared" si="17"/>
        <v>0</v>
      </c>
      <c r="F54" s="37">
        <f t="shared" si="17"/>
        <v>72330100</v>
      </c>
      <c r="G54" s="36">
        <f t="shared" si="13"/>
        <v>11000000</v>
      </c>
      <c r="H54" s="37">
        <f t="shared" si="17"/>
        <v>0</v>
      </c>
      <c r="I54" s="37">
        <f t="shared" si="17"/>
        <v>0</v>
      </c>
      <c r="J54" s="37">
        <f t="shared" si="17"/>
        <v>11000000</v>
      </c>
      <c r="K54" s="37">
        <f t="shared" si="1"/>
        <v>-61330100</v>
      </c>
      <c r="L54" s="52">
        <f t="shared" si="2"/>
        <v>15.208053078870346</v>
      </c>
    </row>
    <row r="55" spans="1:12" ht="61.5" customHeight="1">
      <c r="A55" s="8" t="s">
        <v>63</v>
      </c>
      <c r="B55" s="29" t="s">
        <v>40</v>
      </c>
      <c r="C55" s="36">
        <f>D55+E55+F55</f>
        <v>16139200</v>
      </c>
      <c r="D55" s="36"/>
      <c r="E55" s="36"/>
      <c r="F55" s="36">
        <v>16139200</v>
      </c>
      <c r="G55" s="36">
        <f t="shared" si="13"/>
        <v>11000000</v>
      </c>
      <c r="H55" s="36"/>
      <c r="I55" s="36"/>
      <c r="J55" s="36">
        <v>11000000</v>
      </c>
      <c r="K55" s="36">
        <f t="shared" si="1"/>
        <v>-5139200</v>
      </c>
      <c r="L55" s="13">
        <f t="shared" si="2"/>
        <v>68.15703380588877</v>
      </c>
    </row>
    <row r="56" spans="1:12" ht="48.75" customHeight="1">
      <c r="A56" s="8" t="s">
        <v>100</v>
      </c>
      <c r="B56" s="29" t="s">
        <v>40</v>
      </c>
      <c r="C56" s="36">
        <f>D56+E56+F56</f>
        <v>56190900</v>
      </c>
      <c r="D56" s="36"/>
      <c r="E56" s="36"/>
      <c r="F56" s="36">
        <v>56190900</v>
      </c>
      <c r="G56" s="36">
        <f t="shared" si="13"/>
        <v>0</v>
      </c>
      <c r="H56" s="36"/>
      <c r="I56" s="36"/>
      <c r="J56" s="36"/>
      <c r="K56" s="36">
        <f t="shared" si="1"/>
        <v>-56190900</v>
      </c>
      <c r="L56" s="13">
        <f t="shared" si="2"/>
        <v>0</v>
      </c>
    </row>
    <row r="57" spans="1:12" s="5" customFormat="1" ht="33.75" customHeight="1">
      <c r="A57" s="6" t="s">
        <v>21</v>
      </c>
      <c r="B57" s="6"/>
      <c r="C57" s="38">
        <f aca="true" t="shared" si="18" ref="C57:J57">C9+C12+C22+C35+C50+C53</f>
        <v>1109660400</v>
      </c>
      <c r="D57" s="38">
        <f t="shared" si="18"/>
        <v>114934000</v>
      </c>
      <c r="E57" s="38">
        <f t="shared" si="18"/>
        <v>556736800</v>
      </c>
      <c r="F57" s="38">
        <f t="shared" si="18"/>
        <v>437989600</v>
      </c>
      <c r="G57" s="38">
        <f t="shared" si="18"/>
        <v>588875565.8</v>
      </c>
      <c r="H57" s="38">
        <f t="shared" si="18"/>
        <v>71350957</v>
      </c>
      <c r="I57" s="38">
        <f t="shared" si="18"/>
        <v>404702446.8</v>
      </c>
      <c r="J57" s="38">
        <f t="shared" si="18"/>
        <v>112822162</v>
      </c>
      <c r="K57" s="38">
        <f t="shared" si="1"/>
        <v>-520784834.20000005</v>
      </c>
      <c r="L57" s="14">
        <f t="shared" si="2"/>
        <v>53.0680887413843</v>
      </c>
    </row>
    <row r="59" spans="1:4" ht="17.25" customHeight="1">
      <c r="A59" s="25" t="s">
        <v>33</v>
      </c>
      <c r="D59" s="25" t="s">
        <v>37</v>
      </c>
    </row>
    <row r="60" ht="33" customHeight="1">
      <c r="A60" s="1" t="s">
        <v>44</v>
      </c>
    </row>
    <row r="61" ht="15">
      <c r="B61" s="25"/>
    </row>
  </sheetData>
  <mergeCells count="16">
    <mergeCell ref="K5:K6"/>
    <mergeCell ref="A33:A34"/>
    <mergeCell ref="B33:B34"/>
    <mergeCell ref="G5:J5"/>
    <mergeCell ref="H6:J6"/>
    <mergeCell ref="G6:G7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27" right="0.17" top="0.17" bottom="0.17" header="0.48" footer="0.25"/>
  <pageSetup fitToHeight="2" horizontalDpi="600" verticalDpi="600" orientation="landscape" paperSize="9" scale="64" r:id="rId1"/>
  <rowBreaks count="1" manualBreakCount="1">
    <brk id="38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B61"/>
  <sheetViews>
    <sheetView showZeros="0" view="pageBreakPreview" zoomScale="75" zoomScaleSheetLayoutView="75" workbookViewId="0" topLeftCell="A1">
      <pane xSplit="1" ySplit="8" topLeftCell="B48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D20" sqref="D20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875" style="1" customWidth="1"/>
    <col min="5" max="5" width="17.875" style="1" customWidth="1"/>
    <col min="6" max="6" width="18.25390625" style="1" customWidth="1"/>
    <col min="7" max="7" width="18.00390625" style="1" customWidth="1"/>
    <col min="8" max="8" width="10.25390625" style="1" customWidth="1"/>
    <col min="9" max="9" width="15.00390625" style="1" customWidth="1"/>
    <col min="10" max="10" width="12.875" style="1" customWidth="1"/>
    <col min="11" max="11" width="15.2539062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124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5"/>
      <c r="B3" s="75"/>
      <c r="C3" s="75"/>
      <c r="D3" s="75"/>
      <c r="E3" s="75"/>
      <c r="F3" s="75"/>
      <c r="G3" s="24"/>
      <c r="H3" s="24"/>
      <c r="I3" s="24"/>
      <c r="J3" s="24"/>
      <c r="K3" s="24"/>
      <c r="L3" s="2"/>
      <c r="M3" s="2"/>
      <c r="N3" s="2"/>
    </row>
    <row r="4" spans="1:28" ht="12" customHeight="1">
      <c r="A4" s="78" t="s">
        <v>32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6" t="s">
        <v>29</v>
      </c>
      <c r="B5" s="72" t="s">
        <v>39</v>
      </c>
      <c r="C5" s="77" t="s">
        <v>47</v>
      </c>
      <c r="D5" s="77"/>
      <c r="E5" s="77"/>
      <c r="F5" s="77"/>
      <c r="G5" s="81" t="s">
        <v>125</v>
      </c>
      <c r="H5" s="82"/>
      <c r="I5" s="82"/>
      <c r="J5" s="83"/>
      <c r="K5" s="72" t="s">
        <v>34</v>
      </c>
      <c r="L5" s="79" t="s">
        <v>36</v>
      </c>
    </row>
    <row r="6" spans="1:12" ht="29.25" customHeight="1">
      <c r="A6" s="76"/>
      <c r="B6" s="73"/>
      <c r="C6" s="77" t="s">
        <v>10</v>
      </c>
      <c r="D6" s="77" t="s">
        <v>11</v>
      </c>
      <c r="E6" s="77"/>
      <c r="F6" s="77"/>
      <c r="G6" s="84" t="s">
        <v>10</v>
      </c>
      <c r="H6" s="81" t="s">
        <v>11</v>
      </c>
      <c r="I6" s="82"/>
      <c r="J6" s="83"/>
      <c r="K6" s="74"/>
      <c r="L6" s="80"/>
    </row>
    <row r="7" spans="1:12" ht="30.75" customHeight="1">
      <c r="A7" s="76"/>
      <c r="B7" s="74"/>
      <c r="C7" s="77"/>
      <c r="D7" s="30" t="s">
        <v>12</v>
      </c>
      <c r="E7" s="30" t="s">
        <v>13</v>
      </c>
      <c r="F7" s="30" t="s">
        <v>14</v>
      </c>
      <c r="G7" s="85"/>
      <c r="H7" s="30" t="s">
        <v>12</v>
      </c>
      <c r="I7" s="30" t="s">
        <v>13</v>
      </c>
      <c r="J7" s="30" t="s">
        <v>14</v>
      </c>
      <c r="K7" s="30" t="s">
        <v>35</v>
      </c>
      <c r="L7" s="30" t="s">
        <v>35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0">
        <v>12</v>
      </c>
    </row>
    <row r="9" spans="1:12" ht="20.25" customHeight="1">
      <c r="A9" s="16" t="s">
        <v>24</v>
      </c>
      <c r="B9" s="16"/>
      <c r="C9" s="46">
        <f aca="true" t="shared" si="0" ref="C9:J10">C10</f>
        <v>18000</v>
      </c>
      <c r="D9" s="46">
        <f t="shared" si="0"/>
        <v>0</v>
      </c>
      <c r="E9" s="46">
        <f t="shared" si="0"/>
        <v>0</v>
      </c>
      <c r="F9" s="46">
        <f t="shared" si="0"/>
        <v>18000</v>
      </c>
      <c r="G9" s="48">
        <f t="shared" si="0"/>
        <v>18000</v>
      </c>
      <c r="H9" s="48">
        <f t="shared" si="0"/>
        <v>0</v>
      </c>
      <c r="I9" s="48">
        <f t="shared" si="0"/>
        <v>0</v>
      </c>
      <c r="J9" s="48">
        <f t="shared" si="0"/>
        <v>18000</v>
      </c>
      <c r="K9" s="46">
        <f aca="true" t="shared" si="1" ref="K9:K57">G9-C9</f>
        <v>0</v>
      </c>
      <c r="L9" s="49">
        <f aca="true" t="shared" si="2" ref="L9:L39">G9/C9*100</f>
        <v>100</v>
      </c>
    </row>
    <row r="10" spans="1:12" ht="50.25" customHeight="1">
      <c r="A10" s="17" t="s">
        <v>25</v>
      </c>
      <c r="B10" s="17"/>
      <c r="C10" s="45">
        <f t="shared" si="0"/>
        <v>18000</v>
      </c>
      <c r="D10" s="45">
        <f t="shared" si="0"/>
        <v>0</v>
      </c>
      <c r="E10" s="45">
        <f t="shared" si="0"/>
        <v>0</v>
      </c>
      <c r="F10" s="45">
        <f t="shared" si="0"/>
        <v>18000</v>
      </c>
      <c r="G10" s="41">
        <f t="shared" si="0"/>
        <v>18000</v>
      </c>
      <c r="H10" s="41">
        <f t="shared" si="0"/>
        <v>0</v>
      </c>
      <c r="I10" s="41">
        <f t="shared" si="0"/>
        <v>0</v>
      </c>
      <c r="J10" s="41">
        <f t="shared" si="0"/>
        <v>18000</v>
      </c>
      <c r="K10" s="45">
        <f t="shared" si="1"/>
        <v>0</v>
      </c>
      <c r="L10" s="50">
        <f t="shared" si="2"/>
        <v>100</v>
      </c>
    </row>
    <row r="11" spans="1:12" ht="48.75" customHeight="1">
      <c r="A11" s="18" t="s">
        <v>30</v>
      </c>
      <c r="B11" s="29" t="s">
        <v>40</v>
      </c>
      <c r="C11" s="44">
        <f>D11+E11+F11</f>
        <v>18000</v>
      </c>
      <c r="D11" s="44"/>
      <c r="E11" s="44"/>
      <c r="F11" s="44">
        <v>18000</v>
      </c>
      <c r="G11" s="39">
        <f>H11+I11+J11</f>
        <v>18000</v>
      </c>
      <c r="H11" s="39"/>
      <c r="I11" s="39"/>
      <c r="J11" s="39">
        <v>18000</v>
      </c>
      <c r="K11" s="44">
        <f t="shared" si="1"/>
        <v>0</v>
      </c>
      <c r="L11" s="4">
        <f t="shared" si="2"/>
        <v>100</v>
      </c>
    </row>
    <row r="12" spans="1:12" ht="18.75" customHeight="1">
      <c r="A12" s="12" t="s">
        <v>17</v>
      </c>
      <c r="B12" s="12"/>
      <c r="C12" s="40">
        <f aca="true" t="shared" si="3" ref="C12:J12">C13</f>
        <v>524134</v>
      </c>
      <c r="D12" s="40">
        <f t="shared" si="3"/>
        <v>114934</v>
      </c>
      <c r="E12" s="40">
        <f t="shared" si="3"/>
        <v>400000</v>
      </c>
      <c r="F12" s="40">
        <f t="shared" si="3"/>
        <v>9200</v>
      </c>
      <c r="G12" s="40">
        <f t="shared" si="3"/>
        <v>471229.7</v>
      </c>
      <c r="H12" s="40">
        <f t="shared" si="3"/>
        <v>71350.9</v>
      </c>
      <c r="I12" s="40">
        <f t="shared" si="3"/>
        <v>395036.3</v>
      </c>
      <c r="J12" s="40">
        <f t="shared" si="3"/>
        <v>4842.5</v>
      </c>
      <c r="K12" s="46">
        <f t="shared" si="1"/>
        <v>-52904.29999999999</v>
      </c>
      <c r="L12" s="49">
        <f t="shared" si="2"/>
        <v>89.90634074492401</v>
      </c>
    </row>
    <row r="13" spans="1:12" ht="15.75" customHeight="1">
      <c r="A13" s="7" t="s">
        <v>90</v>
      </c>
      <c r="B13" s="7"/>
      <c r="C13" s="45">
        <f aca="true" t="shared" si="4" ref="C13:J13">C14+C15+C16+C17+C18+C19+C20+C21</f>
        <v>524134</v>
      </c>
      <c r="D13" s="45">
        <f t="shared" si="4"/>
        <v>114934</v>
      </c>
      <c r="E13" s="45">
        <f t="shared" si="4"/>
        <v>400000</v>
      </c>
      <c r="F13" s="45">
        <f t="shared" si="4"/>
        <v>9200</v>
      </c>
      <c r="G13" s="45">
        <f t="shared" si="4"/>
        <v>471229.7</v>
      </c>
      <c r="H13" s="45">
        <f t="shared" si="4"/>
        <v>71350.9</v>
      </c>
      <c r="I13" s="45">
        <f t="shared" si="4"/>
        <v>395036.3</v>
      </c>
      <c r="J13" s="45">
        <f t="shared" si="4"/>
        <v>4842.5</v>
      </c>
      <c r="K13" s="45">
        <f t="shared" si="1"/>
        <v>-52904.29999999999</v>
      </c>
      <c r="L13" s="50">
        <f t="shared" si="2"/>
        <v>89.90634074492401</v>
      </c>
    </row>
    <row r="14" spans="1:12" ht="60.75" customHeight="1">
      <c r="A14" s="22" t="s">
        <v>49</v>
      </c>
      <c r="B14" s="29" t="s">
        <v>40</v>
      </c>
      <c r="C14" s="42">
        <f aca="true" t="shared" si="5" ref="C14:C21">D14+E14+F14</f>
        <v>1000</v>
      </c>
      <c r="D14" s="42"/>
      <c r="E14" s="42"/>
      <c r="F14" s="42">
        <v>1000</v>
      </c>
      <c r="G14" s="42">
        <f aca="true" t="shared" si="6" ref="G14:G21">H14+I14+J14</f>
        <v>0</v>
      </c>
      <c r="H14" s="42"/>
      <c r="I14" s="42"/>
      <c r="J14" s="42"/>
      <c r="K14" s="44">
        <f t="shared" si="1"/>
        <v>-1000</v>
      </c>
      <c r="L14" s="4">
        <f t="shared" si="2"/>
        <v>0</v>
      </c>
    </row>
    <row r="15" spans="1:12" ht="60.75" customHeight="1">
      <c r="A15" s="22" t="s">
        <v>103</v>
      </c>
      <c r="B15" s="29" t="s">
        <v>40</v>
      </c>
      <c r="C15" s="42">
        <f t="shared" si="5"/>
        <v>114934</v>
      </c>
      <c r="D15" s="42">
        <v>114934</v>
      </c>
      <c r="E15" s="42"/>
      <c r="F15" s="42"/>
      <c r="G15" s="42">
        <f t="shared" si="6"/>
        <v>71350.9</v>
      </c>
      <c r="H15" s="42">
        <v>71350.9</v>
      </c>
      <c r="I15" s="42"/>
      <c r="J15" s="42"/>
      <c r="K15" s="44">
        <f t="shared" si="1"/>
        <v>-43583.100000000006</v>
      </c>
      <c r="L15" s="4">
        <f t="shared" si="2"/>
        <v>62.079889327788116</v>
      </c>
    </row>
    <row r="16" spans="1:12" ht="76.5" customHeight="1">
      <c r="A16" s="22" t="s">
        <v>138</v>
      </c>
      <c r="B16" s="29" t="s">
        <v>40</v>
      </c>
      <c r="C16" s="42">
        <f t="shared" si="5"/>
        <v>8200</v>
      </c>
      <c r="D16" s="42"/>
      <c r="E16" s="42"/>
      <c r="F16" s="42">
        <v>8200</v>
      </c>
      <c r="G16" s="42">
        <f t="shared" si="6"/>
        <v>4842.5</v>
      </c>
      <c r="H16" s="42"/>
      <c r="I16" s="42"/>
      <c r="J16" s="42">
        <v>4842.5</v>
      </c>
      <c r="K16" s="44">
        <f t="shared" si="1"/>
        <v>-3357.5</v>
      </c>
      <c r="L16" s="4">
        <f t="shared" si="2"/>
        <v>59.05487804878049</v>
      </c>
    </row>
    <row r="17" spans="1:12" ht="60.75" customHeight="1">
      <c r="A17" s="22" t="s">
        <v>65</v>
      </c>
      <c r="B17" s="29" t="s">
        <v>40</v>
      </c>
      <c r="C17" s="42">
        <f t="shared" si="5"/>
        <v>16185.9</v>
      </c>
      <c r="D17" s="42"/>
      <c r="E17" s="42">
        <v>16185.9</v>
      </c>
      <c r="F17" s="42"/>
      <c r="G17" s="42">
        <f t="shared" si="6"/>
        <v>16185.9</v>
      </c>
      <c r="H17" s="42"/>
      <c r="I17" s="42">
        <v>16185.9</v>
      </c>
      <c r="J17" s="42"/>
      <c r="K17" s="44">
        <f t="shared" si="1"/>
        <v>0</v>
      </c>
      <c r="L17" s="4">
        <f t="shared" si="2"/>
        <v>100</v>
      </c>
    </row>
    <row r="18" spans="1:12" ht="48.75" customHeight="1">
      <c r="A18" s="22" t="s">
        <v>31</v>
      </c>
      <c r="B18" s="47" t="s">
        <v>41</v>
      </c>
      <c r="C18" s="42">
        <f t="shared" si="5"/>
        <v>60.1</v>
      </c>
      <c r="D18" s="42"/>
      <c r="E18" s="42">
        <v>60.1</v>
      </c>
      <c r="F18" s="42"/>
      <c r="G18" s="42">
        <f t="shared" si="6"/>
        <v>0</v>
      </c>
      <c r="H18" s="42"/>
      <c r="I18" s="42"/>
      <c r="J18" s="42"/>
      <c r="K18" s="44">
        <f t="shared" si="1"/>
        <v>-60.1</v>
      </c>
      <c r="L18" s="4">
        <f t="shared" si="2"/>
        <v>0</v>
      </c>
    </row>
    <row r="19" spans="1:12" ht="49.5" customHeight="1">
      <c r="A19" s="22" t="s">
        <v>45</v>
      </c>
      <c r="B19" s="29" t="s">
        <v>40</v>
      </c>
      <c r="C19" s="42">
        <f t="shared" si="5"/>
        <v>98705.2</v>
      </c>
      <c r="D19" s="42"/>
      <c r="E19" s="42">
        <v>98705.2</v>
      </c>
      <c r="F19" s="42"/>
      <c r="G19" s="42">
        <f t="shared" si="6"/>
        <v>98705.2</v>
      </c>
      <c r="H19" s="42"/>
      <c r="I19" s="42">
        <v>98705.2</v>
      </c>
      <c r="J19" s="42"/>
      <c r="K19" s="44">
        <f t="shared" si="1"/>
        <v>0</v>
      </c>
      <c r="L19" s="4">
        <f t="shared" si="2"/>
        <v>100</v>
      </c>
    </row>
    <row r="20" spans="1:12" ht="60.75" customHeight="1">
      <c r="A20" s="22" t="s">
        <v>106</v>
      </c>
      <c r="B20" s="29" t="s">
        <v>40</v>
      </c>
      <c r="C20" s="42">
        <f t="shared" si="5"/>
        <v>186976.9</v>
      </c>
      <c r="D20" s="42"/>
      <c r="E20" s="42">
        <v>186976.9</v>
      </c>
      <c r="F20" s="42"/>
      <c r="G20" s="42">
        <f t="shared" si="6"/>
        <v>186976.9</v>
      </c>
      <c r="H20" s="42"/>
      <c r="I20" s="42">
        <v>186976.9</v>
      </c>
      <c r="J20" s="42"/>
      <c r="K20" s="44">
        <f t="shared" si="1"/>
        <v>0</v>
      </c>
      <c r="L20" s="4">
        <f t="shared" si="2"/>
        <v>100</v>
      </c>
    </row>
    <row r="21" spans="1:12" ht="60.75" customHeight="1">
      <c r="A21" s="22" t="s">
        <v>82</v>
      </c>
      <c r="B21" s="29" t="s">
        <v>40</v>
      </c>
      <c r="C21" s="42">
        <f t="shared" si="5"/>
        <v>98071.9</v>
      </c>
      <c r="D21" s="42"/>
      <c r="E21" s="42">
        <v>98071.9</v>
      </c>
      <c r="F21" s="42"/>
      <c r="G21" s="42">
        <f t="shared" si="6"/>
        <v>93168.3</v>
      </c>
      <c r="H21" s="42"/>
      <c r="I21" s="42">
        <v>93168.3</v>
      </c>
      <c r="J21" s="42"/>
      <c r="K21" s="44">
        <f t="shared" si="1"/>
        <v>-4903.599999999991</v>
      </c>
      <c r="L21" s="4">
        <f t="shared" si="2"/>
        <v>94.99999490169968</v>
      </c>
    </row>
    <row r="22" spans="1:12" ht="30.75" customHeight="1">
      <c r="A22" s="6" t="s">
        <v>18</v>
      </c>
      <c r="B22" s="6"/>
      <c r="C22" s="40">
        <f aca="true" t="shared" si="7" ref="C22:J22">C23+C28+C32</f>
        <v>203178.4</v>
      </c>
      <c r="D22" s="40">
        <f t="shared" si="7"/>
        <v>0</v>
      </c>
      <c r="E22" s="40">
        <f t="shared" si="7"/>
        <v>80315.4</v>
      </c>
      <c r="F22" s="40">
        <f t="shared" si="7"/>
        <v>122863</v>
      </c>
      <c r="G22" s="40">
        <f t="shared" si="7"/>
        <v>72891.4</v>
      </c>
      <c r="H22" s="40">
        <f t="shared" si="7"/>
        <v>0</v>
      </c>
      <c r="I22" s="40">
        <f t="shared" si="7"/>
        <v>9666.1</v>
      </c>
      <c r="J22" s="40">
        <f t="shared" si="7"/>
        <v>63225.3</v>
      </c>
      <c r="K22" s="46">
        <f t="shared" si="1"/>
        <v>-130287</v>
      </c>
      <c r="L22" s="49">
        <f t="shared" si="2"/>
        <v>35.87556551286948</v>
      </c>
    </row>
    <row r="23" spans="1:12" ht="15.75" customHeight="1">
      <c r="A23" s="7" t="s">
        <v>22</v>
      </c>
      <c r="B23" s="7"/>
      <c r="C23" s="43">
        <f>C24+C25+C26+C27</f>
        <v>51788.4</v>
      </c>
      <c r="D23" s="43">
        <f aca="true" t="shared" si="8" ref="D23:J23">D24+D25+D26+D27</f>
        <v>0</v>
      </c>
      <c r="E23" s="43">
        <f t="shared" si="8"/>
        <v>18925.4</v>
      </c>
      <c r="F23" s="43">
        <f t="shared" si="8"/>
        <v>32863</v>
      </c>
      <c r="G23" s="43">
        <f t="shared" si="8"/>
        <v>9728.800000000001</v>
      </c>
      <c r="H23" s="43">
        <f t="shared" si="8"/>
        <v>0</v>
      </c>
      <c r="I23" s="43">
        <f t="shared" si="8"/>
        <v>9666.1</v>
      </c>
      <c r="J23" s="43">
        <f t="shared" si="8"/>
        <v>62.7</v>
      </c>
      <c r="K23" s="45">
        <f t="shared" si="1"/>
        <v>-42059.6</v>
      </c>
      <c r="L23" s="50">
        <f t="shared" si="2"/>
        <v>18.785674011940902</v>
      </c>
    </row>
    <row r="24" spans="1:12" ht="34.5" customHeight="1">
      <c r="A24" s="10" t="s">
        <v>50</v>
      </c>
      <c r="B24" s="29" t="s">
        <v>40</v>
      </c>
      <c r="C24" s="42">
        <f>D24+E24+F24</f>
        <v>16500</v>
      </c>
      <c r="D24" s="42"/>
      <c r="E24" s="42"/>
      <c r="F24" s="42">
        <v>16500</v>
      </c>
      <c r="G24" s="42">
        <f>H24+I24+J24</f>
        <v>0</v>
      </c>
      <c r="H24" s="42"/>
      <c r="I24" s="42"/>
      <c r="J24" s="42"/>
      <c r="K24" s="44">
        <f t="shared" si="1"/>
        <v>-16500</v>
      </c>
      <c r="L24" s="4">
        <f t="shared" si="2"/>
        <v>0</v>
      </c>
    </row>
    <row r="25" spans="1:12" ht="34.5" customHeight="1">
      <c r="A25" s="10" t="s">
        <v>126</v>
      </c>
      <c r="B25" s="29" t="s">
        <v>40</v>
      </c>
      <c r="C25" s="42">
        <f>D25+E25+F25</f>
        <v>3146.9</v>
      </c>
      <c r="D25" s="42"/>
      <c r="E25" s="42"/>
      <c r="F25" s="42">
        <v>3146.9</v>
      </c>
      <c r="G25" s="42">
        <f>H25+I25+J25</f>
        <v>62.7</v>
      </c>
      <c r="H25" s="42"/>
      <c r="I25" s="42"/>
      <c r="J25" s="42">
        <v>62.7</v>
      </c>
      <c r="K25" s="44">
        <f t="shared" si="1"/>
        <v>-3084.2000000000003</v>
      </c>
      <c r="L25" s="4">
        <f t="shared" si="2"/>
        <v>1.9924370014935335</v>
      </c>
    </row>
    <row r="26" spans="1:12" ht="30.75" customHeight="1">
      <c r="A26" s="10" t="s">
        <v>9</v>
      </c>
      <c r="B26" s="29" t="s">
        <v>40</v>
      </c>
      <c r="C26" s="42">
        <f>D26+E26+F26</f>
        <v>13216.1</v>
      </c>
      <c r="D26" s="42"/>
      <c r="E26" s="42"/>
      <c r="F26" s="42">
        <v>13216.1</v>
      </c>
      <c r="G26" s="42">
        <f>H26+I26+J26</f>
        <v>0</v>
      </c>
      <c r="H26" s="42"/>
      <c r="I26" s="42"/>
      <c r="J26" s="42"/>
      <c r="K26" s="44">
        <f t="shared" si="1"/>
        <v>-13216.1</v>
      </c>
      <c r="L26" s="4">
        <f t="shared" si="2"/>
        <v>0</v>
      </c>
    </row>
    <row r="27" spans="1:12" ht="30.75" customHeight="1">
      <c r="A27" s="19" t="s">
        <v>51</v>
      </c>
      <c r="B27" s="29" t="s">
        <v>40</v>
      </c>
      <c r="C27" s="42">
        <f>D27+E27+F27</f>
        <v>18925.4</v>
      </c>
      <c r="D27" s="42"/>
      <c r="E27" s="42">
        <v>18925.4</v>
      </c>
      <c r="F27" s="42"/>
      <c r="G27" s="42">
        <f>H27+I27+J27</f>
        <v>9666.1</v>
      </c>
      <c r="H27" s="42"/>
      <c r="I27" s="42">
        <v>9666.1</v>
      </c>
      <c r="J27" s="42"/>
      <c r="K27" s="44">
        <f t="shared" si="1"/>
        <v>-9259.300000000001</v>
      </c>
      <c r="L27" s="4">
        <f t="shared" si="2"/>
        <v>51.074746108404575</v>
      </c>
    </row>
    <row r="28" spans="1:12" ht="17.25" customHeight="1">
      <c r="A28" s="7" t="s">
        <v>15</v>
      </c>
      <c r="B28" s="7"/>
      <c r="C28" s="43">
        <f aca="true" t="shared" si="9" ref="C28:J28">C29+C30+C31</f>
        <v>91390</v>
      </c>
      <c r="D28" s="43">
        <f t="shared" si="9"/>
        <v>0</v>
      </c>
      <c r="E28" s="43">
        <f t="shared" si="9"/>
        <v>61390</v>
      </c>
      <c r="F28" s="43">
        <f t="shared" si="9"/>
        <v>30000</v>
      </c>
      <c r="G28" s="43">
        <f t="shared" si="9"/>
        <v>3162.6</v>
      </c>
      <c r="H28" s="43">
        <f t="shared" si="9"/>
        <v>0</v>
      </c>
      <c r="I28" s="43">
        <f t="shared" si="9"/>
        <v>0</v>
      </c>
      <c r="J28" s="43">
        <f t="shared" si="9"/>
        <v>3162.6</v>
      </c>
      <c r="K28" s="44">
        <f t="shared" si="1"/>
        <v>-88227.4</v>
      </c>
      <c r="L28" s="4">
        <f t="shared" si="2"/>
        <v>3.460553671079987</v>
      </c>
    </row>
    <row r="29" spans="1:12" ht="37.5" customHeight="1">
      <c r="A29" s="10" t="s">
        <v>26</v>
      </c>
      <c r="B29" s="29" t="s">
        <v>40</v>
      </c>
      <c r="C29" s="44">
        <f>D29+E29+F29</f>
        <v>5000</v>
      </c>
      <c r="D29" s="44"/>
      <c r="E29" s="44"/>
      <c r="F29" s="44">
        <v>5000</v>
      </c>
      <c r="G29" s="44">
        <f>H29+I29+J29</f>
        <v>0</v>
      </c>
      <c r="H29" s="44"/>
      <c r="I29" s="44"/>
      <c r="J29" s="44"/>
      <c r="K29" s="44">
        <f t="shared" si="1"/>
        <v>-5000</v>
      </c>
      <c r="L29" s="13">
        <f t="shared" si="2"/>
        <v>0</v>
      </c>
    </row>
    <row r="30" spans="1:12" ht="50.25" customHeight="1">
      <c r="A30" s="10" t="s">
        <v>105</v>
      </c>
      <c r="B30" s="29" t="s">
        <v>40</v>
      </c>
      <c r="C30" s="44">
        <f>D30+E30+F30</f>
        <v>25000</v>
      </c>
      <c r="D30" s="44"/>
      <c r="E30" s="44"/>
      <c r="F30" s="44">
        <v>25000</v>
      </c>
      <c r="G30" s="44">
        <f>H30+I30+J30</f>
        <v>3162.6</v>
      </c>
      <c r="H30" s="44"/>
      <c r="I30" s="44"/>
      <c r="J30" s="44">
        <v>3162.6</v>
      </c>
      <c r="K30" s="44">
        <f t="shared" si="1"/>
        <v>-21837.4</v>
      </c>
      <c r="L30" s="13">
        <f t="shared" si="2"/>
        <v>12.650400000000001</v>
      </c>
    </row>
    <row r="31" spans="1:12" ht="37.5" customHeight="1">
      <c r="A31" s="10" t="s">
        <v>83</v>
      </c>
      <c r="B31" s="29" t="s">
        <v>40</v>
      </c>
      <c r="C31" s="44">
        <f>D31+E31+F31</f>
        <v>61390</v>
      </c>
      <c r="D31" s="44"/>
      <c r="E31" s="44">
        <v>61390</v>
      </c>
      <c r="F31" s="44"/>
      <c r="G31" s="44">
        <f>H31+I31+J31</f>
        <v>0</v>
      </c>
      <c r="H31" s="44"/>
      <c r="I31" s="44"/>
      <c r="J31" s="44"/>
      <c r="K31" s="44">
        <f t="shared" si="1"/>
        <v>-61390</v>
      </c>
      <c r="L31" s="13">
        <f t="shared" si="2"/>
        <v>0</v>
      </c>
    </row>
    <row r="32" spans="1:12" ht="15.75" customHeight="1">
      <c r="A32" s="11" t="s">
        <v>27</v>
      </c>
      <c r="B32" s="26"/>
      <c r="C32" s="45">
        <f aca="true" t="shared" si="10" ref="C32:J32">C33+C34</f>
        <v>60000</v>
      </c>
      <c r="D32" s="45">
        <f t="shared" si="10"/>
        <v>0</v>
      </c>
      <c r="E32" s="45">
        <f t="shared" si="10"/>
        <v>0</v>
      </c>
      <c r="F32" s="45">
        <f t="shared" si="10"/>
        <v>60000</v>
      </c>
      <c r="G32" s="45">
        <f t="shared" si="10"/>
        <v>60000</v>
      </c>
      <c r="H32" s="45">
        <f t="shared" si="10"/>
        <v>0</v>
      </c>
      <c r="I32" s="45">
        <f t="shared" si="10"/>
        <v>0</v>
      </c>
      <c r="J32" s="45">
        <f t="shared" si="10"/>
        <v>60000</v>
      </c>
      <c r="K32" s="45">
        <f t="shared" si="1"/>
        <v>0</v>
      </c>
      <c r="L32" s="52">
        <f t="shared" si="2"/>
        <v>100</v>
      </c>
    </row>
    <row r="33" spans="1:12" ht="29.25" customHeight="1">
      <c r="A33" s="86" t="s">
        <v>130</v>
      </c>
      <c r="B33" s="88" t="s">
        <v>40</v>
      </c>
      <c r="C33" s="44">
        <f>D33+E33+F33</f>
        <v>59588.2</v>
      </c>
      <c r="D33" s="44"/>
      <c r="E33" s="44"/>
      <c r="F33" s="44">
        <v>59588.2</v>
      </c>
      <c r="G33" s="44">
        <f>H33+I33+J33</f>
        <v>59588.2</v>
      </c>
      <c r="H33" s="44"/>
      <c r="I33" s="44"/>
      <c r="J33" s="44">
        <v>59588.2</v>
      </c>
      <c r="K33" s="45">
        <f t="shared" si="1"/>
        <v>0</v>
      </c>
      <c r="L33" s="52">
        <f t="shared" si="2"/>
        <v>100</v>
      </c>
    </row>
    <row r="34" spans="1:12" ht="33" customHeight="1">
      <c r="A34" s="87"/>
      <c r="B34" s="89"/>
      <c r="C34" s="44">
        <f>D34+E34+F34</f>
        <v>411.8</v>
      </c>
      <c r="D34" s="44"/>
      <c r="E34" s="44"/>
      <c r="F34" s="44">
        <v>411.8</v>
      </c>
      <c r="G34" s="44">
        <f>H34+I34+J34</f>
        <v>411.8</v>
      </c>
      <c r="H34" s="44"/>
      <c r="I34" s="44"/>
      <c r="J34" s="44">
        <v>411.8</v>
      </c>
      <c r="K34" s="44">
        <f t="shared" si="1"/>
        <v>0</v>
      </c>
      <c r="L34" s="13">
        <f t="shared" si="2"/>
        <v>100</v>
      </c>
    </row>
    <row r="35" spans="1:12" ht="18" customHeight="1">
      <c r="A35" s="12" t="s">
        <v>19</v>
      </c>
      <c r="B35" s="28"/>
      <c r="C35" s="46">
        <f aca="true" t="shared" si="11" ref="C35:J35">C36+C48</f>
        <v>215596.5</v>
      </c>
      <c r="D35" s="46">
        <f t="shared" si="11"/>
        <v>0</v>
      </c>
      <c r="E35" s="46">
        <f t="shared" si="11"/>
        <v>0</v>
      </c>
      <c r="F35" s="46">
        <f t="shared" si="11"/>
        <v>215596.5</v>
      </c>
      <c r="G35" s="46">
        <f t="shared" si="11"/>
        <v>15754.4</v>
      </c>
      <c r="H35" s="46">
        <f t="shared" si="11"/>
        <v>0</v>
      </c>
      <c r="I35" s="46">
        <f t="shared" si="11"/>
        <v>0</v>
      </c>
      <c r="J35" s="46">
        <f t="shared" si="11"/>
        <v>15754.4</v>
      </c>
      <c r="K35" s="46">
        <f t="shared" si="1"/>
        <v>-199842.1</v>
      </c>
      <c r="L35" s="14">
        <f t="shared" si="2"/>
        <v>7.307354247401976</v>
      </c>
    </row>
    <row r="36" spans="1:12" ht="18" customHeight="1">
      <c r="A36" s="7" t="s">
        <v>16</v>
      </c>
      <c r="B36" s="27"/>
      <c r="C36" s="45">
        <f aca="true" t="shared" si="12" ref="C36:J36">C37+C38+C39+C42+C45</f>
        <v>215096.5</v>
      </c>
      <c r="D36" s="45">
        <f t="shared" si="12"/>
        <v>0</v>
      </c>
      <c r="E36" s="45">
        <f t="shared" si="12"/>
        <v>0</v>
      </c>
      <c r="F36" s="45">
        <f t="shared" si="12"/>
        <v>215096.5</v>
      </c>
      <c r="G36" s="45">
        <f t="shared" si="12"/>
        <v>15754.4</v>
      </c>
      <c r="H36" s="45">
        <f t="shared" si="12"/>
        <v>0</v>
      </c>
      <c r="I36" s="45">
        <f t="shared" si="12"/>
        <v>0</v>
      </c>
      <c r="J36" s="45">
        <f t="shared" si="12"/>
        <v>15754.4</v>
      </c>
      <c r="K36" s="45">
        <f t="shared" si="1"/>
        <v>-199342.1</v>
      </c>
      <c r="L36" s="52">
        <f t="shared" si="2"/>
        <v>7.324340470440012</v>
      </c>
    </row>
    <row r="37" spans="1:12" ht="48.75" customHeight="1">
      <c r="A37" s="8" t="s">
        <v>57</v>
      </c>
      <c r="B37" s="29" t="s">
        <v>40</v>
      </c>
      <c r="C37" s="44">
        <f aca="true" t="shared" si="13" ref="C37:C47">D37+E37+F37</f>
        <v>20000</v>
      </c>
      <c r="D37" s="44"/>
      <c r="E37" s="44"/>
      <c r="F37" s="44">
        <v>20000</v>
      </c>
      <c r="G37" s="44">
        <f aca="true" t="shared" si="14" ref="G37:G52">H37+I37+J37</f>
        <v>10000</v>
      </c>
      <c r="H37" s="44"/>
      <c r="I37" s="44"/>
      <c r="J37" s="44">
        <v>10000</v>
      </c>
      <c r="K37" s="44">
        <f t="shared" si="1"/>
        <v>-10000</v>
      </c>
      <c r="L37" s="13">
        <f t="shared" si="2"/>
        <v>50</v>
      </c>
    </row>
    <row r="38" spans="1:12" ht="75.75" customHeight="1">
      <c r="A38" s="8" t="s">
        <v>58</v>
      </c>
      <c r="B38" s="29" t="s">
        <v>40</v>
      </c>
      <c r="C38" s="44">
        <f t="shared" si="13"/>
        <v>2000</v>
      </c>
      <c r="D38" s="44"/>
      <c r="E38" s="44"/>
      <c r="F38" s="44">
        <v>2000</v>
      </c>
      <c r="G38" s="44">
        <f t="shared" si="14"/>
        <v>0</v>
      </c>
      <c r="H38" s="44"/>
      <c r="I38" s="44"/>
      <c r="J38" s="44"/>
      <c r="K38" s="44">
        <f t="shared" si="1"/>
        <v>-2000</v>
      </c>
      <c r="L38" s="13">
        <f t="shared" si="2"/>
        <v>0</v>
      </c>
    </row>
    <row r="39" spans="1:12" ht="50.25" customHeight="1">
      <c r="A39" s="8" t="s">
        <v>123</v>
      </c>
      <c r="B39" s="29" t="s">
        <v>40</v>
      </c>
      <c r="C39" s="44">
        <f t="shared" si="13"/>
        <v>64253.2</v>
      </c>
      <c r="D39" s="44"/>
      <c r="E39" s="44"/>
      <c r="F39" s="44">
        <v>64253.2</v>
      </c>
      <c r="G39" s="44">
        <f t="shared" si="14"/>
        <v>0</v>
      </c>
      <c r="H39" s="44"/>
      <c r="I39" s="44"/>
      <c r="J39" s="44"/>
      <c r="K39" s="44">
        <f t="shared" si="1"/>
        <v>-64253.2</v>
      </c>
      <c r="L39" s="13">
        <f t="shared" si="2"/>
        <v>0</v>
      </c>
    </row>
    <row r="40" spans="1:12" ht="16.5" customHeight="1">
      <c r="A40" s="8" t="s">
        <v>115</v>
      </c>
      <c r="B40" s="29"/>
      <c r="C40" s="44">
        <f t="shared" si="13"/>
        <v>0</v>
      </c>
      <c r="D40" s="44"/>
      <c r="E40" s="44"/>
      <c r="F40" s="44"/>
      <c r="G40" s="44">
        <f t="shared" si="14"/>
        <v>0</v>
      </c>
      <c r="H40" s="44"/>
      <c r="I40" s="44"/>
      <c r="J40" s="44"/>
      <c r="K40" s="44">
        <f t="shared" si="1"/>
        <v>0</v>
      </c>
      <c r="L40" s="13"/>
    </row>
    <row r="41" spans="1:12" ht="36.75" customHeight="1">
      <c r="A41" s="8" t="s">
        <v>119</v>
      </c>
      <c r="B41" s="29"/>
      <c r="C41" s="44">
        <f t="shared" si="13"/>
        <v>3283.8</v>
      </c>
      <c r="D41" s="44"/>
      <c r="E41" s="44"/>
      <c r="F41" s="44">
        <v>3283.8</v>
      </c>
      <c r="G41" s="44">
        <f t="shared" si="14"/>
        <v>0</v>
      </c>
      <c r="H41" s="44"/>
      <c r="I41" s="44"/>
      <c r="J41" s="44"/>
      <c r="K41" s="44">
        <f t="shared" si="1"/>
        <v>-3283.8</v>
      </c>
      <c r="L41" s="13">
        <f>G41/C41*100</f>
        <v>0</v>
      </c>
    </row>
    <row r="42" spans="1:12" ht="62.25" customHeight="1">
      <c r="A42" s="8" t="s">
        <v>96</v>
      </c>
      <c r="B42" s="29" t="s">
        <v>40</v>
      </c>
      <c r="C42" s="44">
        <f t="shared" si="13"/>
        <v>14400</v>
      </c>
      <c r="D42" s="44"/>
      <c r="E42" s="44"/>
      <c r="F42" s="44">
        <v>14400</v>
      </c>
      <c r="G42" s="44">
        <f t="shared" si="14"/>
        <v>0</v>
      </c>
      <c r="H42" s="44"/>
      <c r="I42" s="44"/>
      <c r="J42" s="44"/>
      <c r="K42" s="44">
        <f t="shared" si="1"/>
        <v>-14400</v>
      </c>
      <c r="L42" s="13">
        <f>G42/C42*100</f>
        <v>0</v>
      </c>
    </row>
    <row r="43" spans="1:12" ht="19.5" customHeight="1">
      <c r="A43" s="8" t="s">
        <v>115</v>
      </c>
      <c r="B43" s="29"/>
      <c r="C43" s="44">
        <f t="shared" si="13"/>
        <v>0</v>
      </c>
      <c r="D43" s="44"/>
      <c r="E43" s="44"/>
      <c r="F43" s="44"/>
      <c r="G43" s="44">
        <f t="shared" si="14"/>
        <v>0</v>
      </c>
      <c r="H43" s="44"/>
      <c r="I43" s="44"/>
      <c r="J43" s="44"/>
      <c r="K43" s="44">
        <f t="shared" si="1"/>
        <v>0</v>
      </c>
      <c r="L43" s="13"/>
    </row>
    <row r="44" spans="1:12" ht="32.25" customHeight="1">
      <c r="A44" s="8" t="s">
        <v>121</v>
      </c>
      <c r="B44" s="29"/>
      <c r="C44" s="44">
        <f t="shared" si="13"/>
        <v>4400</v>
      </c>
      <c r="D44" s="44"/>
      <c r="E44" s="44"/>
      <c r="F44" s="44">
        <v>4400</v>
      </c>
      <c r="G44" s="44">
        <f t="shared" si="14"/>
        <v>0</v>
      </c>
      <c r="H44" s="44"/>
      <c r="I44" s="44"/>
      <c r="J44" s="44"/>
      <c r="K44" s="44">
        <f t="shared" si="1"/>
        <v>-4400</v>
      </c>
      <c r="L44" s="13">
        <f>G44/C44*100</f>
        <v>0</v>
      </c>
    </row>
    <row r="45" spans="1:12" ht="48.75" customHeight="1">
      <c r="A45" s="10" t="s">
        <v>67</v>
      </c>
      <c r="B45" s="29" t="s">
        <v>40</v>
      </c>
      <c r="C45" s="44">
        <f t="shared" si="13"/>
        <v>114443.3</v>
      </c>
      <c r="D45" s="44"/>
      <c r="E45" s="44"/>
      <c r="F45" s="44">
        <v>114443.3</v>
      </c>
      <c r="G45" s="44">
        <f t="shared" si="14"/>
        <v>5754.4</v>
      </c>
      <c r="H45" s="44"/>
      <c r="I45" s="44"/>
      <c r="J45" s="44">
        <v>5754.4</v>
      </c>
      <c r="K45" s="44">
        <f t="shared" si="1"/>
        <v>-108688.90000000001</v>
      </c>
      <c r="L45" s="13">
        <f>G45/C45*100</f>
        <v>5.028166786522234</v>
      </c>
    </row>
    <row r="46" spans="1:12" ht="19.5" customHeight="1">
      <c r="A46" s="8" t="s">
        <v>115</v>
      </c>
      <c r="B46" s="29"/>
      <c r="C46" s="44">
        <f t="shared" si="13"/>
        <v>0</v>
      </c>
      <c r="D46" s="44"/>
      <c r="E46" s="44"/>
      <c r="F46" s="44"/>
      <c r="G46" s="44">
        <f t="shared" si="14"/>
        <v>0</v>
      </c>
      <c r="H46" s="44"/>
      <c r="I46" s="44"/>
      <c r="J46" s="44"/>
      <c r="K46" s="44">
        <f t="shared" si="1"/>
        <v>0</v>
      </c>
      <c r="L46" s="13"/>
    </row>
    <row r="47" spans="1:12" ht="34.5" customHeight="1">
      <c r="A47" s="8" t="s">
        <v>120</v>
      </c>
      <c r="B47" s="29"/>
      <c r="C47" s="44">
        <f t="shared" si="13"/>
        <v>4389.8</v>
      </c>
      <c r="D47" s="44"/>
      <c r="E47" s="44"/>
      <c r="F47" s="44">
        <v>4389.8</v>
      </c>
      <c r="G47" s="44">
        <f t="shared" si="14"/>
        <v>2959.2</v>
      </c>
      <c r="H47" s="44"/>
      <c r="I47" s="44"/>
      <c r="J47" s="44">
        <v>2959.2</v>
      </c>
      <c r="K47" s="44">
        <f t="shared" si="1"/>
        <v>-1430.6000000000004</v>
      </c>
      <c r="L47" s="13">
        <f aca="true" t="shared" si="15" ref="L47:L57">G47/C47*100</f>
        <v>67.41081598250489</v>
      </c>
    </row>
    <row r="48" spans="1:12" ht="17.25" customHeight="1">
      <c r="A48" s="11" t="s">
        <v>60</v>
      </c>
      <c r="B48" s="29"/>
      <c r="C48" s="45">
        <f>C49</f>
        <v>500</v>
      </c>
      <c r="D48" s="45">
        <f>D49</f>
        <v>0</v>
      </c>
      <c r="E48" s="45">
        <f>E49</f>
        <v>0</v>
      </c>
      <c r="F48" s="45">
        <f>F49</f>
        <v>500</v>
      </c>
      <c r="G48" s="44">
        <f t="shared" si="14"/>
        <v>0</v>
      </c>
      <c r="H48" s="45">
        <f>H49</f>
        <v>0</v>
      </c>
      <c r="I48" s="45">
        <f>I49</f>
        <v>0</v>
      </c>
      <c r="J48" s="45">
        <f>J49</f>
        <v>0</v>
      </c>
      <c r="K48" s="45">
        <f t="shared" si="1"/>
        <v>-500</v>
      </c>
      <c r="L48" s="52">
        <f t="shared" si="15"/>
        <v>0</v>
      </c>
    </row>
    <row r="49" spans="1:12" ht="50.25" customHeight="1">
      <c r="A49" s="10" t="s">
        <v>69</v>
      </c>
      <c r="B49" s="29" t="s">
        <v>40</v>
      </c>
      <c r="C49" s="44">
        <f>D49+E49+F49</f>
        <v>500</v>
      </c>
      <c r="D49" s="44"/>
      <c r="E49" s="44"/>
      <c r="F49" s="44">
        <v>500</v>
      </c>
      <c r="G49" s="44">
        <f t="shared" si="14"/>
        <v>0</v>
      </c>
      <c r="H49" s="44"/>
      <c r="I49" s="44"/>
      <c r="J49" s="44"/>
      <c r="K49" s="44">
        <f t="shared" si="1"/>
        <v>-500</v>
      </c>
      <c r="L49" s="13">
        <f t="shared" si="15"/>
        <v>0</v>
      </c>
    </row>
    <row r="50" spans="1:12" ht="22.5" customHeight="1">
      <c r="A50" s="54" t="s">
        <v>20</v>
      </c>
      <c r="B50" s="56"/>
      <c r="C50" s="57">
        <f aca="true" t="shared" si="16" ref="C50:F51">C51</f>
        <v>76421.4</v>
      </c>
      <c r="D50" s="57">
        <f t="shared" si="16"/>
        <v>0</v>
      </c>
      <c r="E50" s="57">
        <f t="shared" si="16"/>
        <v>76421.4</v>
      </c>
      <c r="F50" s="57">
        <f t="shared" si="16"/>
        <v>0</v>
      </c>
      <c r="G50" s="57">
        <f t="shared" si="14"/>
        <v>0</v>
      </c>
      <c r="H50" s="57">
        <f aca="true" t="shared" si="17" ref="H50:J51">H51</f>
        <v>0</v>
      </c>
      <c r="I50" s="57">
        <f t="shared" si="17"/>
        <v>0</v>
      </c>
      <c r="J50" s="57">
        <f t="shared" si="17"/>
        <v>0</v>
      </c>
      <c r="K50" s="57">
        <f t="shared" si="1"/>
        <v>-76421.4</v>
      </c>
      <c r="L50" s="58">
        <f t="shared" si="15"/>
        <v>0</v>
      </c>
    </row>
    <row r="51" spans="1:12" ht="22.5" customHeight="1">
      <c r="A51" s="11" t="s">
        <v>72</v>
      </c>
      <c r="B51" s="29"/>
      <c r="C51" s="44">
        <f t="shared" si="16"/>
        <v>76421.4</v>
      </c>
      <c r="D51" s="44">
        <f t="shared" si="16"/>
        <v>0</v>
      </c>
      <c r="E51" s="44">
        <f t="shared" si="16"/>
        <v>76421.4</v>
      </c>
      <c r="F51" s="44">
        <f t="shared" si="16"/>
        <v>0</v>
      </c>
      <c r="G51" s="44">
        <f t="shared" si="14"/>
        <v>0</v>
      </c>
      <c r="H51" s="44">
        <f t="shared" si="17"/>
        <v>0</v>
      </c>
      <c r="I51" s="44">
        <f t="shared" si="17"/>
        <v>0</v>
      </c>
      <c r="J51" s="44">
        <f t="shared" si="17"/>
        <v>0</v>
      </c>
      <c r="K51" s="44">
        <f t="shared" si="1"/>
        <v>-76421.4</v>
      </c>
      <c r="L51" s="13">
        <f t="shared" si="15"/>
        <v>0</v>
      </c>
    </row>
    <row r="52" spans="1:12" ht="41.25" customHeight="1">
      <c r="A52" s="10" t="s">
        <v>73</v>
      </c>
      <c r="B52" s="29" t="s">
        <v>40</v>
      </c>
      <c r="C52" s="44">
        <f>D52+E52+F52</f>
        <v>76421.4</v>
      </c>
      <c r="D52" s="44"/>
      <c r="E52" s="44">
        <v>76421.4</v>
      </c>
      <c r="F52" s="44"/>
      <c r="G52" s="44">
        <f t="shared" si="14"/>
        <v>0</v>
      </c>
      <c r="H52" s="44"/>
      <c r="I52" s="44"/>
      <c r="J52" s="44"/>
      <c r="K52" s="44">
        <f t="shared" si="1"/>
        <v>-76421.4</v>
      </c>
      <c r="L52" s="13">
        <f t="shared" si="15"/>
        <v>0</v>
      </c>
    </row>
    <row r="53" spans="1:12" ht="19.5" customHeight="1">
      <c r="A53" s="6" t="s">
        <v>61</v>
      </c>
      <c r="B53" s="6"/>
      <c r="C53" s="46">
        <f aca="true" t="shared" si="18" ref="C53:J53">C54</f>
        <v>72330.1</v>
      </c>
      <c r="D53" s="46">
        <f t="shared" si="18"/>
        <v>0</v>
      </c>
      <c r="E53" s="46">
        <f t="shared" si="18"/>
        <v>0</v>
      </c>
      <c r="F53" s="46">
        <f t="shared" si="18"/>
        <v>72330.1</v>
      </c>
      <c r="G53" s="46">
        <f t="shared" si="18"/>
        <v>11000</v>
      </c>
      <c r="H53" s="46">
        <f t="shared" si="18"/>
        <v>0</v>
      </c>
      <c r="I53" s="46">
        <f t="shared" si="18"/>
        <v>0</v>
      </c>
      <c r="J53" s="46">
        <f t="shared" si="18"/>
        <v>11000</v>
      </c>
      <c r="K53" s="46">
        <f t="shared" si="1"/>
        <v>-61330.100000000006</v>
      </c>
      <c r="L53" s="14">
        <f t="shared" si="15"/>
        <v>15.208053078870346</v>
      </c>
    </row>
    <row r="54" spans="1:12" ht="17.25" customHeight="1">
      <c r="A54" s="7" t="s">
        <v>62</v>
      </c>
      <c r="B54" s="7"/>
      <c r="C54" s="45">
        <f aca="true" t="shared" si="19" ref="C54:J54">C55+C56</f>
        <v>72330.1</v>
      </c>
      <c r="D54" s="45">
        <f t="shared" si="19"/>
        <v>0</v>
      </c>
      <c r="E54" s="45">
        <f t="shared" si="19"/>
        <v>0</v>
      </c>
      <c r="F54" s="45">
        <f t="shared" si="19"/>
        <v>72330.1</v>
      </c>
      <c r="G54" s="45">
        <f t="shared" si="19"/>
        <v>11000</v>
      </c>
      <c r="H54" s="45">
        <f t="shared" si="19"/>
        <v>0</v>
      </c>
      <c r="I54" s="45">
        <f t="shared" si="19"/>
        <v>0</v>
      </c>
      <c r="J54" s="45">
        <f t="shared" si="19"/>
        <v>11000</v>
      </c>
      <c r="K54" s="45">
        <f t="shared" si="1"/>
        <v>-61330.100000000006</v>
      </c>
      <c r="L54" s="52">
        <f t="shared" si="15"/>
        <v>15.208053078870346</v>
      </c>
    </row>
    <row r="55" spans="1:12" ht="48" customHeight="1">
      <c r="A55" s="8" t="s">
        <v>63</v>
      </c>
      <c r="B55" s="29" t="s">
        <v>40</v>
      </c>
      <c r="C55" s="44">
        <f>D55+E55+F55</f>
        <v>16139.2</v>
      </c>
      <c r="D55" s="44"/>
      <c r="E55" s="44"/>
      <c r="F55" s="44">
        <v>16139.2</v>
      </c>
      <c r="G55" s="44">
        <f>H55+I55+J55</f>
        <v>11000</v>
      </c>
      <c r="H55" s="44"/>
      <c r="I55" s="44"/>
      <c r="J55" s="44">
        <v>11000</v>
      </c>
      <c r="K55" s="44">
        <f t="shared" si="1"/>
        <v>-5139.200000000001</v>
      </c>
      <c r="L55" s="13">
        <f t="shared" si="15"/>
        <v>68.15703380588877</v>
      </c>
    </row>
    <row r="56" spans="1:12" ht="36.75" customHeight="1">
      <c r="A56" s="8" t="s">
        <v>101</v>
      </c>
      <c r="B56" s="29" t="s">
        <v>40</v>
      </c>
      <c r="C56" s="44">
        <f>D56+E56+F56</f>
        <v>56190.9</v>
      </c>
      <c r="D56" s="44"/>
      <c r="E56" s="44"/>
      <c r="F56" s="44">
        <v>56190.9</v>
      </c>
      <c r="G56" s="44"/>
      <c r="H56" s="44"/>
      <c r="I56" s="44"/>
      <c r="J56" s="44"/>
      <c r="K56" s="44">
        <f t="shared" si="1"/>
        <v>-56190.9</v>
      </c>
      <c r="L56" s="13">
        <f t="shared" si="15"/>
        <v>0</v>
      </c>
    </row>
    <row r="57" spans="1:12" s="5" customFormat="1" ht="33.75" customHeight="1">
      <c r="A57" s="6" t="s">
        <v>21</v>
      </c>
      <c r="B57" s="6"/>
      <c r="C57" s="46">
        <f aca="true" t="shared" si="20" ref="C57:J57">C9+C12+C22+C35+C50+C53</f>
        <v>1109660.4000000001</v>
      </c>
      <c r="D57" s="46">
        <f t="shared" si="20"/>
        <v>114934</v>
      </c>
      <c r="E57" s="46">
        <f t="shared" si="20"/>
        <v>556736.8</v>
      </c>
      <c r="F57" s="46">
        <f t="shared" si="20"/>
        <v>437989.6</v>
      </c>
      <c r="G57" s="46">
        <f t="shared" si="20"/>
        <v>588875.5</v>
      </c>
      <c r="H57" s="46">
        <f t="shared" si="20"/>
        <v>71350.9</v>
      </c>
      <c r="I57" s="46">
        <f t="shared" si="20"/>
        <v>404702.39999999997</v>
      </c>
      <c r="J57" s="46">
        <f t="shared" si="20"/>
        <v>112822.2</v>
      </c>
      <c r="K57" s="46">
        <f t="shared" si="1"/>
        <v>-520784.90000000014</v>
      </c>
      <c r="L57" s="14">
        <f t="shared" si="15"/>
        <v>53.06808281164218</v>
      </c>
    </row>
    <row r="59" spans="1:3" ht="30.75" customHeight="1">
      <c r="A59" s="25" t="s">
        <v>33</v>
      </c>
      <c r="C59" s="25" t="s">
        <v>37</v>
      </c>
    </row>
    <row r="60" ht="57.75" customHeight="1">
      <c r="A60" s="1" t="s">
        <v>44</v>
      </c>
    </row>
    <row r="61" ht="15">
      <c r="B61" s="25"/>
    </row>
  </sheetData>
  <mergeCells count="16">
    <mergeCell ref="A4:L4"/>
    <mergeCell ref="L5:L6"/>
    <mergeCell ref="G5:J5"/>
    <mergeCell ref="H6:J6"/>
    <mergeCell ref="G6:G7"/>
    <mergeCell ref="K5:K6"/>
    <mergeCell ref="A33:A34"/>
    <mergeCell ref="B33:B34"/>
    <mergeCell ref="A1:L1"/>
    <mergeCell ref="A2:L2"/>
    <mergeCell ref="B5:B7"/>
    <mergeCell ref="A3:F3"/>
    <mergeCell ref="A5:A7"/>
    <mergeCell ref="C5:F5"/>
    <mergeCell ref="C6:C7"/>
    <mergeCell ref="D6:F6"/>
  </mergeCells>
  <printOptions/>
  <pageMargins left="0.27" right="0.17" top="0.38" bottom="0.49" header="0.55" footer="0.57"/>
  <pageSetup fitToHeight="2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60"/>
  <sheetViews>
    <sheetView showZeros="0" view="pageBreakPreview" zoomScale="75" zoomScaleSheetLayoutView="75" workbookViewId="0" topLeftCell="A1">
      <pane xSplit="1" ySplit="8" topLeftCell="B45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E52" sqref="E52"/>
    </sheetView>
  </sheetViews>
  <sheetFormatPr defaultColWidth="9.003906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6.125" style="1" customWidth="1"/>
    <col min="9" max="9" width="17.375" style="1" customWidth="1"/>
    <col min="10" max="10" width="17.625" style="1" customWidth="1"/>
    <col min="11" max="11" width="18.375" style="1" customWidth="1"/>
    <col min="12" max="12" width="8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127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5"/>
      <c r="B3" s="75"/>
      <c r="C3" s="75"/>
      <c r="D3" s="75"/>
      <c r="E3" s="75"/>
      <c r="F3" s="75"/>
      <c r="G3" s="24"/>
      <c r="H3" s="24"/>
      <c r="I3" s="24"/>
      <c r="J3" s="24"/>
      <c r="K3" s="24"/>
      <c r="L3" s="2"/>
      <c r="M3" s="2"/>
      <c r="N3" s="2"/>
    </row>
    <row r="4" spans="1:28" ht="12" customHeight="1">
      <c r="A4" s="78" t="s">
        <v>42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6" t="s">
        <v>29</v>
      </c>
      <c r="B5" s="72" t="s">
        <v>39</v>
      </c>
      <c r="C5" s="77" t="s">
        <v>47</v>
      </c>
      <c r="D5" s="77"/>
      <c r="E5" s="77"/>
      <c r="F5" s="77"/>
      <c r="G5" s="81" t="s">
        <v>128</v>
      </c>
      <c r="H5" s="82"/>
      <c r="I5" s="82"/>
      <c r="J5" s="83"/>
      <c r="K5" s="72" t="s">
        <v>34</v>
      </c>
      <c r="L5" s="79" t="s">
        <v>36</v>
      </c>
    </row>
    <row r="6" spans="1:12" ht="29.25" customHeight="1">
      <c r="A6" s="76"/>
      <c r="B6" s="73"/>
      <c r="C6" s="77" t="s">
        <v>10</v>
      </c>
      <c r="D6" s="77" t="s">
        <v>11</v>
      </c>
      <c r="E6" s="77"/>
      <c r="F6" s="77"/>
      <c r="G6" s="84" t="s">
        <v>10</v>
      </c>
      <c r="H6" s="81" t="s">
        <v>11</v>
      </c>
      <c r="I6" s="82"/>
      <c r="J6" s="83"/>
      <c r="K6" s="74"/>
      <c r="L6" s="80"/>
    </row>
    <row r="7" spans="1:12" ht="30.75" customHeight="1">
      <c r="A7" s="76"/>
      <c r="B7" s="74"/>
      <c r="C7" s="77"/>
      <c r="D7" s="30" t="s">
        <v>12</v>
      </c>
      <c r="E7" s="30" t="s">
        <v>13</v>
      </c>
      <c r="F7" s="30" t="s">
        <v>14</v>
      </c>
      <c r="G7" s="85"/>
      <c r="H7" s="30" t="s">
        <v>12</v>
      </c>
      <c r="I7" s="30" t="s">
        <v>13</v>
      </c>
      <c r="J7" s="30" t="s">
        <v>14</v>
      </c>
      <c r="K7" s="30" t="s">
        <v>35</v>
      </c>
      <c r="L7" s="30" t="s">
        <v>35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0">
        <v>12</v>
      </c>
    </row>
    <row r="9" spans="1:12" ht="30" customHeight="1">
      <c r="A9" s="16" t="s">
        <v>24</v>
      </c>
      <c r="B9" s="16"/>
      <c r="C9" s="38">
        <f aca="true" t="shared" si="0" ref="C9:J10">C10</f>
        <v>18000000</v>
      </c>
      <c r="D9" s="38">
        <f t="shared" si="0"/>
        <v>0</v>
      </c>
      <c r="E9" s="38">
        <f t="shared" si="0"/>
        <v>0</v>
      </c>
      <c r="F9" s="38">
        <f t="shared" si="0"/>
        <v>18000000</v>
      </c>
      <c r="G9" s="51">
        <f t="shared" si="0"/>
        <v>18000000</v>
      </c>
      <c r="H9" s="51">
        <f t="shared" si="0"/>
        <v>0</v>
      </c>
      <c r="I9" s="51">
        <f t="shared" si="0"/>
        <v>0</v>
      </c>
      <c r="J9" s="51">
        <f t="shared" si="0"/>
        <v>18000000</v>
      </c>
      <c r="K9" s="51">
        <f aca="true" t="shared" si="1" ref="K9:K39">G9-C9</f>
        <v>0</v>
      </c>
      <c r="L9" s="49">
        <f aca="true" t="shared" si="2" ref="L9:L38">G9/C9*100</f>
        <v>100</v>
      </c>
    </row>
    <row r="10" spans="1:12" ht="98.25" customHeight="1">
      <c r="A10" s="17" t="s">
        <v>25</v>
      </c>
      <c r="B10" s="17"/>
      <c r="C10" s="37">
        <f t="shared" si="0"/>
        <v>18000000</v>
      </c>
      <c r="D10" s="37">
        <f t="shared" si="0"/>
        <v>0</v>
      </c>
      <c r="E10" s="37">
        <f t="shared" si="0"/>
        <v>0</v>
      </c>
      <c r="F10" s="37">
        <f t="shared" si="0"/>
        <v>18000000</v>
      </c>
      <c r="G10" s="37">
        <f t="shared" si="0"/>
        <v>18000000</v>
      </c>
      <c r="H10" s="37">
        <f t="shared" si="0"/>
        <v>0</v>
      </c>
      <c r="I10" s="37">
        <f t="shared" si="0"/>
        <v>0</v>
      </c>
      <c r="J10" s="37">
        <f t="shared" si="0"/>
        <v>18000000</v>
      </c>
      <c r="K10" s="33">
        <f t="shared" si="1"/>
        <v>0</v>
      </c>
      <c r="L10" s="50">
        <f t="shared" si="2"/>
        <v>100</v>
      </c>
    </row>
    <row r="11" spans="1:12" ht="60.75" customHeight="1">
      <c r="A11" s="18" t="s">
        <v>30</v>
      </c>
      <c r="B11" s="29" t="s">
        <v>40</v>
      </c>
      <c r="C11" s="36">
        <f>D11+E11+F11</f>
        <v>18000000</v>
      </c>
      <c r="D11" s="36"/>
      <c r="E11" s="36"/>
      <c r="F11" s="36">
        <v>18000000</v>
      </c>
      <c r="G11" s="36">
        <f>H11+I11+J11</f>
        <v>18000000</v>
      </c>
      <c r="H11" s="36"/>
      <c r="I11" s="36"/>
      <c r="J11" s="36">
        <v>18000000</v>
      </c>
      <c r="K11" s="31">
        <f t="shared" si="1"/>
        <v>0</v>
      </c>
      <c r="L11" s="4">
        <f t="shared" si="2"/>
        <v>100</v>
      </c>
    </row>
    <row r="12" spans="1:12" ht="18.75" customHeight="1">
      <c r="A12" s="12" t="s">
        <v>17</v>
      </c>
      <c r="B12" s="12"/>
      <c r="C12" s="32">
        <f aca="true" t="shared" si="3" ref="C12:J12">C13</f>
        <v>524134000</v>
      </c>
      <c r="D12" s="32">
        <f t="shared" si="3"/>
        <v>114934000</v>
      </c>
      <c r="E12" s="32">
        <f t="shared" si="3"/>
        <v>400000000</v>
      </c>
      <c r="F12" s="32">
        <f t="shared" si="3"/>
        <v>9200000</v>
      </c>
      <c r="G12" s="32">
        <f t="shared" si="3"/>
        <v>471570095.8</v>
      </c>
      <c r="H12" s="32">
        <f t="shared" si="3"/>
        <v>71691297</v>
      </c>
      <c r="I12" s="32">
        <f t="shared" si="3"/>
        <v>395036328.8</v>
      </c>
      <c r="J12" s="32">
        <f t="shared" si="3"/>
        <v>4842470</v>
      </c>
      <c r="K12" s="51">
        <f t="shared" si="1"/>
        <v>-52563904.19999999</v>
      </c>
      <c r="L12" s="49">
        <f t="shared" si="2"/>
        <v>89.9712851675335</v>
      </c>
    </row>
    <row r="13" spans="1:12" ht="15.75" customHeight="1">
      <c r="A13" s="7" t="s">
        <v>91</v>
      </c>
      <c r="B13" s="7"/>
      <c r="C13" s="37">
        <f aca="true" t="shared" si="4" ref="C13:J13">C14+C15+C16+C17+C18+C19+C20+C21</f>
        <v>524134000</v>
      </c>
      <c r="D13" s="33">
        <f t="shared" si="4"/>
        <v>114934000</v>
      </c>
      <c r="E13" s="33">
        <f t="shared" si="4"/>
        <v>400000000</v>
      </c>
      <c r="F13" s="37">
        <f t="shared" si="4"/>
        <v>9200000</v>
      </c>
      <c r="G13" s="37">
        <f t="shared" si="4"/>
        <v>471570095.8</v>
      </c>
      <c r="H13" s="33">
        <f t="shared" si="4"/>
        <v>71691297</v>
      </c>
      <c r="I13" s="33">
        <f t="shared" si="4"/>
        <v>395036328.8</v>
      </c>
      <c r="J13" s="37">
        <f t="shared" si="4"/>
        <v>4842470</v>
      </c>
      <c r="K13" s="33">
        <f t="shared" si="1"/>
        <v>-52563904.19999999</v>
      </c>
      <c r="L13" s="50">
        <f t="shared" si="2"/>
        <v>89.9712851675335</v>
      </c>
    </row>
    <row r="14" spans="1:12" ht="75.75" customHeight="1">
      <c r="A14" s="22" t="s">
        <v>49</v>
      </c>
      <c r="B14" s="29" t="s">
        <v>40</v>
      </c>
      <c r="C14" s="34">
        <f aca="true" t="shared" si="5" ref="C14:C21">D14+E14+F14</f>
        <v>1000000</v>
      </c>
      <c r="D14" s="34"/>
      <c r="E14" s="34"/>
      <c r="F14" s="34">
        <v>1000000</v>
      </c>
      <c r="G14" s="34">
        <f aca="true" t="shared" si="6" ref="G14:G21">H14+I14+J14</f>
        <v>0</v>
      </c>
      <c r="H14" s="34"/>
      <c r="I14" s="34"/>
      <c r="J14" s="34"/>
      <c r="K14" s="31">
        <f t="shared" si="1"/>
        <v>-1000000</v>
      </c>
      <c r="L14" s="4">
        <f t="shared" si="2"/>
        <v>0</v>
      </c>
    </row>
    <row r="15" spans="1:12" ht="75.75" customHeight="1">
      <c r="A15" s="22" t="s">
        <v>102</v>
      </c>
      <c r="B15" s="29" t="s">
        <v>40</v>
      </c>
      <c r="C15" s="34">
        <f t="shared" si="5"/>
        <v>114934000</v>
      </c>
      <c r="D15" s="34">
        <v>114934000</v>
      </c>
      <c r="E15" s="34"/>
      <c r="F15" s="34"/>
      <c r="G15" s="34">
        <f t="shared" si="6"/>
        <v>71691297</v>
      </c>
      <c r="H15" s="34">
        <v>71691297</v>
      </c>
      <c r="I15" s="34"/>
      <c r="J15" s="34"/>
      <c r="K15" s="31">
        <f t="shared" si="1"/>
        <v>-43242703</v>
      </c>
      <c r="L15" s="4">
        <f t="shared" si="2"/>
        <v>62.37605669340665</v>
      </c>
    </row>
    <row r="16" spans="1:12" ht="107.25" customHeight="1">
      <c r="A16" s="22" t="s">
        <v>137</v>
      </c>
      <c r="B16" s="29" t="s">
        <v>40</v>
      </c>
      <c r="C16" s="34">
        <f t="shared" si="5"/>
        <v>8200000</v>
      </c>
      <c r="D16" s="34"/>
      <c r="E16" s="34"/>
      <c r="F16" s="34">
        <v>8200000</v>
      </c>
      <c r="G16" s="34">
        <f t="shared" si="6"/>
        <v>4842470</v>
      </c>
      <c r="H16" s="34"/>
      <c r="I16" s="34"/>
      <c r="J16" s="34">
        <v>4842470</v>
      </c>
      <c r="K16" s="31">
        <f t="shared" si="1"/>
        <v>-3357530</v>
      </c>
      <c r="L16" s="4">
        <f t="shared" si="2"/>
        <v>59.05451219512196</v>
      </c>
    </row>
    <row r="17" spans="1:12" ht="61.5" customHeight="1">
      <c r="A17" s="22" t="s">
        <v>74</v>
      </c>
      <c r="B17" s="29" t="s">
        <v>40</v>
      </c>
      <c r="C17" s="34">
        <f t="shared" si="5"/>
        <v>16185895</v>
      </c>
      <c r="D17" s="34"/>
      <c r="E17" s="34">
        <v>16185895</v>
      </c>
      <c r="F17" s="34"/>
      <c r="G17" s="34">
        <f t="shared" si="6"/>
        <v>16185895</v>
      </c>
      <c r="H17" s="34"/>
      <c r="I17" s="34">
        <v>16185895</v>
      </c>
      <c r="J17" s="34"/>
      <c r="K17" s="31">
        <f t="shared" si="1"/>
        <v>0</v>
      </c>
      <c r="L17" s="4">
        <f t="shared" si="2"/>
        <v>100</v>
      </c>
    </row>
    <row r="18" spans="1:12" ht="60.75" customHeight="1">
      <c r="A18" s="22" t="s">
        <v>75</v>
      </c>
      <c r="B18" s="59" t="s">
        <v>41</v>
      </c>
      <c r="C18" s="34">
        <f t="shared" si="5"/>
        <v>60075</v>
      </c>
      <c r="D18" s="34"/>
      <c r="E18" s="34">
        <v>60075</v>
      </c>
      <c r="F18" s="34"/>
      <c r="G18" s="34">
        <f t="shared" si="6"/>
        <v>0</v>
      </c>
      <c r="H18" s="34"/>
      <c r="I18" s="34"/>
      <c r="J18" s="34"/>
      <c r="K18" s="31">
        <f t="shared" si="1"/>
        <v>-60075</v>
      </c>
      <c r="L18" s="4">
        <f t="shared" si="2"/>
        <v>0</v>
      </c>
    </row>
    <row r="19" spans="1:12" ht="64.5" customHeight="1">
      <c r="A19" s="22" t="s">
        <v>45</v>
      </c>
      <c r="B19" s="29" t="s">
        <v>40</v>
      </c>
      <c r="C19" s="34">
        <f t="shared" si="5"/>
        <v>98705200</v>
      </c>
      <c r="D19" s="34"/>
      <c r="E19" s="34">
        <v>98705200</v>
      </c>
      <c r="F19" s="34"/>
      <c r="G19" s="34">
        <f t="shared" si="6"/>
        <v>98705200</v>
      </c>
      <c r="H19" s="34"/>
      <c r="I19" s="34">
        <v>98705200</v>
      </c>
      <c r="J19" s="34"/>
      <c r="K19" s="31">
        <f t="shared" si="1"/>
        <v>0</v>
      </c>
      <c r="L19" s="4">
        <f t="shared" si="2"/>
        <v>100</v>
      </c>
    </row>
    <row r="20" spans="1:12" ht="93" customHeight="1">
      <c r="A20" s="22" t="s">
        <v>107</v>
      </c>
      <c r="B20" s="29" t="s">
        <v>40</v>
      </c>
      <c r="C20" s="34">
        <f t="shared" si="5"/>
        <v>186976906</v>
      </c>
      <c r="D20" s="34"/>
      <c r="E20" s="34">
        <v>186976906</v>
      </c>
      <c r="F20" s="34"/>
      <c r="G20" s="34">
        <f t="shared" si="6"/>
        <v>186976906</v>
      </c>
      <c r="H20" s="34"/>
      <c r="I20" s="34">
        <v>186976906</v>
      </c>
      <c r="J20" s="34"/>
      <c r="K20" s="31">
        <f t="shared" si="1"/>
        <v>0</v>
      </c>
      <c r="L20" s="4">
        <f t="shared" si="2"/>
        <v>100</v>
      </c>
    </row>
    <row r="21" spans="1:12" ht="76.5" customHeight="1">
      <c r="A21" s="22" t="s">
        <v>81</v>
      </c>
      <c r="B21" s="29" t="s">
        <v>40</v>
      </c>
      <c r="C21" s="34">
        <f t="shared" si="5"/>
        <v>98071924</v>
      </c>
      <c r="D21" s="34"/>
      <c r="E21" s="34">
        <v>98071924</v>
      </c>
      <c r="F21" s="34"/>
      <c r="G21" s="34">
        <f t="shared" si="6"/>
        <v>93168327.8</v>
      </c>
      <c r="H21" s="34"/>
      <c r="I21" s="34">
        <v>93168327.8</v>
      </c>
      <c r="J21" s="34"/>
      <c r="K21" s="31">
        <f t="shared" si="1"/>
        <v>-4903596.200000003</v>
      </c>
      <c r="L21" s="4">
        <f t="shared" si="2"/>
        <v>95</v>
      </c>
    </row>
    <row r="22" spans="1:12" ht="30.75" customHeight="1">
      <c r="A22" s="6" t="s">
        <v>18</v>
      </c>
      <c r="B22" s="6"/>
      <c r="C22" s="32">
        <f aca="true" t="shared" si="7" ref="C22:J22">C23+C28+C31</f>
        <v>203178400</v>
      </c>
      <c r="D22" s="32">
        <f t="shared" si="7"/>
        <v>0</v>
      </c>
      <c r="E22" s="32">
        <f t="shared" si="7"/>
        <v>80315400</v>
      </c>
      <c r="F22" s="32">
        <f t="shared" si="7"/>
        <v>122863000</v>
      </c>
      <c r="G22" s="32">
        <f t="shared" si="7"/>
        <v>103408604</v>
      </c>
      <c r="H22" s="32">
        <f t="shared" si="7"/>
        <v>0</v>
      </c>
      <c r="I22" s="32">
        <f t="shared" si="7"/>
        <v>35483277</v>
      </c>
      <c r="J22" s="32">
        <f t="shared" si="7"/>
        <v>67925327</v>
      </c>
      <c r="K22" s="51">
        <f t="shared" si="1"/>
        <v>-99769796</v>
      </c>
      <c r="L22" s="49">
        <f t="shared" si="2"/>
        <v>50.89547117213247</v>
      </c>
    </row>
    <row r="23" spans="1:12" ht="15.75" customHeight="1">
      <c r="A23" s="7" t="s">
        <v>22</v>
      </c>
      <c r="B23" s="7"/>
      <c r="C23" s="35">
        <f aca="true" t="shared" si="8" ref="C23:J23">C24+C25+C26+C27</f>
        <v>51788400</v>
      </c>
      <c r="D23" s="35">
        <f t="shared" si="8"/>
        <v>0</v>
      </c>
      <c r="E23" s="35">
        <f t="shared" si="8"/>
        <v>18925400</v>
      </c>
      <c r="F23" s="35">
        <f t="shared" si="8"/>
        <v>32863000</v>
      </c>
      <c r="G23" s="35">
        <f t="shared" si="8"/>
        <v>9728797</v>
      </c>
      <c r="H23" s="35">
        <f t="shared" si="8"/>
        <v>0</v>
      </c>
      <c r="I23" s="35">
        <f t="shared" si="8"/>
        <v>9666118</v>
      </c>
      <c r="J23" s="35">
        <f t="shared" si="8"/>
        <v>62679</v>
      </c>
      <c r="K23" s="33">
        <f t="shared" si="1"/>
        <v>-42059603</v>
      </c>
      <c r="L23" s="50">
        <f t="shared" si="2"/>
        <v>18.78566821913788</v>
      </c>
    </row>
    <row r="24" spans="1:12" ht="34.5" customHeight="1">
      <c r="A24" s="10" t="s">
        <v>76</v>
      </c>
      <c r="B24" s="29" t="s">
        <v>40</v>
      </c>
      <c r="C24" s="34">
        <f>D24+E24+F24</f>
        <v>16500000</v>
      </c>
      <c r="D24" s="34"/>
      <c r="E24" s="34"/>
      <c r="F24" s="34">
        <v>16500000</v>
      </c>
      <c r="G24" s="34">
        <f>H24+I24+J24</f>
        <v>0</v>
      </c>
      <c r="H24" s="34"/>
      <c r="I24" s="34"/>
      <c r="J24" s="34"/>
      <c r="K24" s="31">
        <f t="shared" si="1"/>
        <v>-16500000</v>
      </c>
      <c r="L24" s="4">
        <f t="shared" si="2"/>
        <v>0</v>
      </c>
    </row>
    <row r="25" spans="1:12" ht="50.25" customHeight="1">
      <c r="A25" s="10" t="s">
        <v>126</v>
      </c>
      <c r="B25" s="29" t="s">
        <v>40</v>
      </c>
      <c r="C25" s="34">
        <f>D25+E25+F25</f>
        <v>3146866</v>
      </c>
      <c r="D25" s="34"/>
      <c r="E25" s="34"/>
      <c r="F25" s="34">
        <v>3146866</v>
      </c>
      <c r="G25" s="34">
        <f>H25+I25+J25</f>
        <v>62679</v>
      </c>
      <c r="H25" s="34"/>
      <c r="I25" s="34"/>
      <c r="J25" s="34">
        <v>62679</v>
      </c>
      <c r="K25" s="31">
        <f t="shared" si="1"/>
        <v>-3084187</v>
      </c>
      <c r="L25" s="4">
        <f t="shared" si="2"/>
        <v>1.9917911979728402</v>
      </c>
    </row>
    <row r="26" spans="1:12" ht="48.75" customHeight="1">
      <c r="A26" s="10" t="s">
        <v>88</v>
      </c>
      <c r="B26" s="29" t="s">
        <v>40</v>
      </c>
      <c r="C26" s="34">
        <f>D26+E26+F26</f>
        <v>13216134</v>
      </c>
      <c r="D26" s="34"/>
      <c r="E26" s="34"/>
      <c r="F26" s="34">
        <v>13216134</v>
      </c>
      <c r="G26" s="34">
        <f>H26+I26+J26</f>
        <v>0</v>
      </c>
      <c r="H26" s="34"/>
      <c r="I26" s="34"/>
      <c r="J26" s="34"/>
      <c r="K26" s="31">
        <f t="shared" si="1"/>
        <v>-13216134</v>
      </c>
      <c r="L26" s="4">
        <f t="shared" si="2"/>
        <v>0</v>
      </c>
    </row>
    <row r="27" spans="1:12" ht="30.75" customHeight="1">
      <c r="A27" s="19" t="s">
        <v>77</v>
      </c>
      <c r="B27" s="29" t="s">
        <v>40</v>
      </c>
      <c r="C27" s="34">
        <f>D27+E27+F27</f>
        <v>18925400</v>
      </c>
      <c r="D27" s="34"/>
      <c r="E27" s="34">
        <v>18925400</v>
      </c>
      <c r="F27" s="34"/>
      <c r="G27" s="34">
        <f>H27+I27+J27</f>
        <v>9666118</v>
      </c>
      <c r="H27" s="34"/>
      <c r="I27" s="34">
        <v>9666118</v>
      </c>
      <c r="J27" s="34"/>
      <c r="K27" s="31">
        <f t="shared" si="1"/>
        <v>-9259282</v>
      </c>
      <c r="L27" s="4">
        <f t="shared" si="2"/>
        <v>51.07484121867966</v>
      </c>
    </row>
    <row r="28" spans="1:12" ht="17.25" customHeight="1">
      <c r="A28" s="7" t="s">
        <v>15</v>
      </c>
      <c r="B28" s="7"/>
      <c r="C28" s="35">
        <f>C29+C30</f>
        <v>91390000</v>
      </c>
      <c r="D28" s="35">
        <f aca="true" t="shared" si="9" ref="D28:J28">D29+D30</f>
        <v>0</v>
      </c>
      <c r="E28" s="35">
        <f t="shared" si="9"/>
        <v>61390000</v>
      </c>
      <c r="F28" s="35">
        <f t="shared" si="9"/>
        <v>30000000</v>
      </c>
      <c r="G28" s="35">
        <f t="shared" si="9"/>
        <v>33679807</v>
      </c>
      <c r="H28" s="35">
        <f t="shared" si="9"/>
        <v>0</v>
      </c>
      <c r="I28" s="35">
        <f t="shared" si="9"/>
        <v>25817159</v>
      </c>
      <c r="J28" s="35">
        <f t="shared" si="9"/>
        <v>7862648</v>
      </c>
      <c r="K28" s="31">
        <f t="shared" si="1"/>
        <v>-57710193</v>
      </c>
      <c r="L28" s="4">
        <f t="shared" si="2"/>
        <v>36.85283619652041</v>
      </c>
    </row>
    <row r="29" spans="1:12" ht="45.75" customHeight="1">
      <c r="A29" s="10" t="s">
        <v>26</v>
      </c>
      <c r="B29" s="29" t="s">
        <v>40</v>
      </c>
      <c r="C29" s="36">
        <f>D29+E29+F29</f>
        <v>5000000</v>
      </c>
      <c r="D29" s="36"/>
      <c r="E29" s="36"/>
      <c r="F29" s="36">
        <v>5000000</v>
      </c>
      <c r="G29" s="36">
        <f>H29+I29+J29</f>
        <v>1000000</v>
      </c>
      <c r="H29" s="36"/>
      <c r="I29" s="36"/>
      <c r="J29" s="36">
        <v>1000000</v>
      </c>
      <c r="K29" s="36">
        <f t="shared" si="1"/>
        <v>-4000000</v>
      </c>
      <c r="L29" s="13">
        <f t="shared" si="2"/>
        <v>20</v>
      </c>
    </row>
    <row r="30" spans="1:12" ht="63.75" customHeight="1">
      <c r="A30" s="10" t="s">
        <v>99</v>
      </c>
      <c r="B30" s="29" t="s">
        <v>40</v>
      </c>
      <c r="C30" s="36">
        <f>D30+E30+F30</f>
        <v>86390000</v>
      </c>
      <c r="D30" s="36"/>
      <c r="E30" s="36">
        <v>61390000</v>
      </c>
      <c r="F30" s="36">
        <v>25000000</v>
      </c>
      <c r="G30" s="36">
        <f>H30+I30+J30</f>
        <v>32679807</v>
      </c>
      <c r="H30" s="36"/>
      <c r="I30" s="36">
        <v>25817159</v>
      </c>
      <c r="J30" s="36">
        <v>6862648</v>
      </c>
      <c r="K30" s="36">
        <f t="shared" si="1"/>
        <v>-53710193</v>
      </c>
      <c r="L30" s="13">
        <f t="shared" si="2"/>
        <v>37.828228961685376</v>
      </c>
    </row>
    <row r="31" spans="1:12" ht="15.75" customHeight="1">
      <c r="A31" s="11" t="s">
        <v>27</v>
      </c>
      <c r="B31" s="26"/>
      <c r="C31" s="37">
        <f aca="true" t="shared" si="10" ref="C31:J31">C32+C33</f>
        <v>60000000</v>
      </c>
      <c r="D31" s="37">
        <f t="shared" si="10"/>
        <v>0</v>
      </c>
      <c r="E31" s="37">
        <f t="shared" si="10"/>
        <v>0</v>
      </c>
      <c r="F31" s="37">
        <f t="shared" si="10"/>
        <v>60000000</v>
      </c>
      <c r="G31" s="37">
        <f t="shared" si="10"/>
        <v>60000000</v>
      </c>
      <c r="H31" s="37">
        <f t="shared" si="10"/>
        <v>0</v>
      </c>
      <c r="I31" s="37">
        <f t="shared" si="10"/>
        <v>0</v>
      </c>
      <c r="J31" s="37">
        <f t="shared" si="10"/>
        <v>60000000</v>
      </c>
      <c r="K31" s="37">
        <f t="shared" si="1"/>
        <v>0</v>
      </c>
      <c r="L31" s="52">
        <f t="shared" si="2"/>
        <v>100</v>
      </c>
    </row>
    <row r="32" spans="1:12" ht="33.75" customHeight="1">
      <c r="A32" s="86" t="s">
        <v>111</v>
      </c>
      <c r="B32" s="88" t="s">
        <v>40</v>
      </c>
      <c r="C32" s="36">
        <f>D32+E32+F32</f>
        <v>59588220.12</v>
      </c>
      <c r="D32" s="36"/>
      <c r="E32" s="36"/>
      <c r="F32" s="36">
        <v>59588220.12</v>
      </c>
      <c r="G32" s="36">
        <f>H32+I32+J32</f>
        <v>59588220.12</v>
      </c>
      <c r="H32" s="36"/>
      <c r="I32" s="36"/>
      <c r="J32" s="36">
        <v>59588220.12</v>
      </c>
      <c r="K32" s="36">
        <f t="shared" si="1"/>
        <v>0</v>
      </c>
      <c r="L32" s="52">
        <f t="shared" si="2"/>
        <v>100</v>
      </c>
    </row>
    <row r="33" spans="1:12" ht="29.25" customHeight="1">
      <c r="A33" s="87"/>
      <c r="B33" s="89"/>
      <c r="C33" s="36">
        <f>D33+E33+F33</f>
        <v>411779.88</v>
      </c>
      <c r="D33" s="36"/>
      <c r="E33" s="36"/>
      <c r="F33" s="36">
        <v>411779.88</v>
      </c>
      <c r="G33" s="36">
        <f>H33+I33+J33</f>
        <v>411779.88</v>
      </c>
      <c r="H33" s="36"/>
      <c r="I33" s="36"/>
      <c r="J33" s="36">
        <v>411779.88</v>
      </c>
      <c r="K33" s="36">
        <f t="shared" si="1"/>
        <v>0</v>
      </c>
      <c r="L33" s="13">
        <f t="shared" si="2"/>
        <v>100</v>
      </c>
    </row>
    <row r="34" spans="1:12" ht="18" customHeight="1">
      <c r="A34" s="12" t="s">
        <v>19</v>
      </c>
      <c r="B34" s="28"/>
      <c r="C34" s="38">
        <f aca="true" t="shared" si="11" ref="C34:J34">C35+C47</f>
        <v>215596500</v>
      </c>
      <c r="D34" s="38">
        <f t="shared" si="11"/>
        <v>0</v>
      </c>
      <c r="E34" s="38">
        <f t="shared" si="11"/>
        <v>0</v>
      </c>
      <c r="F34" s="38">
        <f t="shared" si="11"/>
        <v>215596500</v>
      </c>
      <c r="G34" s="38">
        <f t="shared" si="11"/>
        <v>26777080.55</v>
      </c>
      <c r="H34" s="38">
        <f t="shared" si="11"/>
        <v>0</v>
      </c>
      <c r="I34" s="38">
        <f t="shared" si="11"/>
        <v>0</v>
      </c>
      <c r="J34" s="38">
        <f t="shared" si="11"/>
        <v>26777080.55</v>
      </c>
      <c r="K34" s="38">
        <f t="shared" si="1"/>
        <v>-188819419.45</v>
      </c>
      <c r="L34" s="14">
        <f t="shared" si="2"/>
        <v>12.419997796810245</v>
      </c>
    </row>
    <row r="35" spans="1:12" ht="18" customHeight="1">
      <c r="A35" s="7" t="s">
        <v>16</v>
      </c>
      <c r="B35" s="27"/>
      <c r="C35" s="37">
        <f aca="true" t="shared" si="12" ref="C35:J35">C36+C37+C38+C41+C44</f>
        <v>215096500</v>
      </c>
      <c r="D35" s="37">
        <f t="shared" si="12"/>
        <v>0</v>
      </c>
      <c r="E35" s="37">
        <f t="shared" si="12"/>
        <v>0</v>
      </c>
      <c r="F35" s="37">
        <f t="shared" si="12"/>
        <v>215096500</v>
      </c>
      <c r="G35" s="37">
        <f t="shared" si="12"/>
        <v>26777080.55</v>
      </c>
      <c r="H35" s="37">
        <f t="shared" si="12"/>
        <v>0</v>
      </c>
      <c r="I35" s="37">
        <f t="shared" si="12"/>
        <v>0</v>
      </c>
      <c r="J35" s="37">
        <f t="shared" si="12"/>
        <v>26777080.55</v>
      </c>
      <c r="K35" s="37">
        <f t="shared" si="1"/>
        <v>-188319419.45</v>
      </c>
      <c r="L35" s="52">
        <f t="shared" si="2"/>
        <v>12.448868554346538</v>
      </c>
    </row>
    <row r="36" spans="1:12" ht="75" customHeight="1">
      <c r="A36" s="8" t="s">
        <v>57</v>
      </c>
      <c r="B36" s="29" t="s">
        <v>40</v>
      </c>
      <c r="C36" s="36">
        <f>D36+E36+F36</f>
        <v>20000000</v>
      </c>
      <c r="D36" s="36"/>
      <c r="E36" s="36"/>
      <c r="F36" s="36">
        <v>20000000</v>
      </c>
      <c r="G36" s="36">
        <f aca="true" t="shared" si="13" ref="G36:G46">H36+I36+J36</f>
        <v>20000000</v>
      </c>
      <c r="H36" s="36"/>
      <c r="I36" s="36"/>
      <c r="J36" s="36">
        <v>20000000</v>
      </c>
      <c r="K36" s="36">
        <f t="shared" si="1"/>
        <v>0</v>
      </c>
      <c r="L36" s="13">
        <f t="shared" si="2"/>
        <v>100</v>
      </c>
    </row>
    <row r="37" spans="1:12" ht="109.5" customHeight="1">
      <c r="A37" s="8" t="s">
        <v>135</v>
      </c>
      <c r="B37" s="29" t="s">
        <v>40</v>
      </c>
      <c r="C37" s="36">
        <f>D37+E37+F37</f>
        <v>2000000</v>
      </c>
      <c r="D37" s="36"/>
      <c r="E37" s="36"/>
      <c r="F37" s="36">
        <v>2000000</v>
      </c>
      <c r="G37" s="36">
        <f t="shared" si="13"/>
        <v>0</v>
      </c>
      <c r="H37" s="36"/>
      <c r="I37" s="36"/>
      <c r="J37" s="36"/>
      <c r="K37" s="36">
        <f t="shared" si="1"/>
        <v>-2000000</v>
      </c>
      <c r="L37" s="13">
        <f t="shared" si="2"/>
        <v>0</v>
      </c>
    </row>
    <row r="38" spans="1:12" ht="63" customHeight="1">
      <c r="A38" s="8" t="s">
        <v>122</v>
      </c>
      <c r="B38" s="29" t="s">
        <v>40</v>
      </c>
      <c r="C38" s="36">
        <f>D38+E38+F38</f>
        <v>64253221</v>
      </c>
      <c r="D38" s="36"/>
      <c r="E38" s="36"/>
      <c r="F38" s="36">
        <v>64253221</v>
      </c>
      <c r="G38" s="36">
        <f t="shared" si="13"/>
        <v>230495.55</v>
      </c>
      <c r="H38" s="36"/>
      <c r="I38" s="36"/>
      <c r="J38" s="36">
        <v>230495.55</v>
      </c>
      <c r="K38" s="36">
        <f t="shared" si="1"/>
        <v>-64022725.45</v>
      </c>
      <c r="L38" s="13">
        <f t="shared" si="2"/>
        <v>0.3587299537870638</v>
      </c>
    </row>
    <row r="39" spans="1:12" ht="21" customHeight="1">
      <c r="A39" s="8" t="s">
        <v>115</v>
      </c>
      <c r="B39" s="29"/>
      <c r="C39" s="36"/>
      <c r="D39" s="36"/>
      <c r="E39" s="36"/>
      <c r="F39" s="36"/>
      <c r="G39" s="36">
        <f t="shared" si="13"/>
        <v>0</v>
      </c>
      <c r="H39" s="36"/>
      <c r="I39" s="36"/>
      <c r="J39" s="36"/>
      <c r="K39" s="36">
        <f t="shared" si="1"/>
        <v>0</v>
      </c>
      <c r="L39" s="13"/>
    </row>
    <row r="40" spans="1:12" ht="30" customHeight="1">
      <c r="A40" s="8" t="s">
        <v>116</v>
      </c>
      <c r="B40" s="29"/>
      <c r="C40" s="36">
        <f>D40+E40+F40</f>
        <v>3283834</v>
      </c>
      <c r="D40" s="36"/>
      <c r="E40" s="36"/>
      <c r="F40" s="36">
        <v>3283834</v>
      </c>
      <c r="G40" s="36">
        <f t="shared" si="13"/>
        <v>0</v>
      </c>
      <c r="H40" s="36"/>
      <c r="I40" s="36"/>
      <c r="J40" s="36"/>
      <c r="K40" s="36">
        <f aca="true" t="shared" si="14" ref="K40:K56">G40-C40</f>
        <v>-3283834</v>
      </c>
      <c r="L40" s="13">
        <f>G40/C40*100</f>
        <v>0</v>
      </c>
    </row>
    <row r="41" spans="1:12" ht="81.75" customHeight="1">
      <c r="A41" s="8" t="s">
        <v>87</v>
      </c>
      <c r="B41" s="29" t="s">
        <v>40</v>
      </c>
      <c r="C41" s="36">
        <f>D41+E41+F41</f>
        <v>14400000</v>
      </c>
      <c r="D41" s="36"/>
      <c r="E41" s="36"/>
      <c r="F41" s="36">
        <v>14400000</v>
      </c>
      <c r="G41" s="36">
        <f t="shared" si="13"/>
        <v>0</v>
      </c>
      <c r="H41" s="36"/>
      <c r="I41" s="36"/>
      <c r="J41" s="36"/>
      <c r="K41" s="36">
        <f t="shared" si="14"/>
        <v>-14400000</v>
      </c>
      <c r="L41" s="13">
        <f>G41/C41*100</f>
        <v>0</v>
      </c>
    </row>
    <row r="42" spans="1:12" ht="24" customHeight="1">
      <c r="A42" s="8" t="s">
        <v>115</v>
      </c>
      <c r="B42" s="29"/>
      <c r="C42" s="36"/>
      <c r="D42" s="36"/>
      <c r="E42" s="36"/>
      <c r="F42" s="36"/>
      <c r="G42" s="36">
        <f t="shared" si="13"/>
        <v>0</v>
      </c>
      <c r="H42" s="36"/>
      <c r="I42" s="36"/>
      <c r="J42" s="36"/>
      <c r="K42" s="36">
        <f t="shared" si="14"/>
        <v>0</v>
      </c>
      <c r="L42" s="13"/>
    </row>
    <row r="43" spans="1:12" ht="33" customHeight="1">
      <c r="A43" s="8" t="s">
        <v>117</v>
      </c>
      <c r="B43" s="29"/>
      <c r="C43" s="36">
        <f>D43+E43+F43</f>
        <v>4400000</v>
      </c>
      <c r="D43" s="36"/>
      <c r="E43" s="36"/>
      <c r="F43" s="36">
        <v>4400000</v>
      </c>
      <c r="G43" s="36">
        <f t="shared" si="13"/>
        <v>0</v>
      </c>
      <c r="H43" s="36"/>
      <c r="I43" s="36"/>
      <c r="J43" s="36"/>
      <c r="K43" s="36">
        <f t="shared" si="14"/>
        <v>-4400000</v>
      </c>
      <c r="L43" s="13">
        <f>G43/C43*100</f>
        <v>0</v>
      </c>
    </row>
    <row r="44" spans="1:12" ht="63" customHeight="1">
      <c r="A44" s="10" t="s">
        <v>68</v>
      </c>
      <c r="B44" s="29" t="s">
        <v>40</v>
      </c>
      <c r="C44" s="36">
        <f>D44+E44+F44</f>
        <v>114443279</v>
      </c>
      <c r="D44" s="36"/>
      <c r="E44" s="36"/>
      <c r="F44" s="36">
        <v>114443279</v>
      </c>
      <c r="G44" s="36">
        <f t="shared" si="13"/>
        <v>6546585</v>
      </c>
      <c r="H44" s="36"/>
      <c r="I44" s="36"/>
      <c r="J44" s="36">
        <v>6546585</v>
      </c>
      <c r="K44" s="36">
        <f t="shared" si="14"/>
        <v>-107896694</v>
      </c>
      <c r="L44" s="13">
        <f>G44/C44*100</f>
        <v>5.720375243704788</v>
      </c>
    </row>
    <row r="45" spans="1:12" ht="24" customHeight="1">
      <c r="A45" s="8" t="s">
        <v>115</v>
      </c>
      <c r="B45" s="29"/>
      <c r="C45" s="36"/>
      <c r="D45" s="36"/>
      <c r="E45" s="36"/>
      <c r="G45" s="36">
        <f t="shared" si="13"/>
        <v>0</v>
      </c>
      <c r="H45" s="36"/>
      <c r="I45" s="36"/>
      <c r="J45" s="36"/>
      <c r="K45" s="36">
        <f t="shared" si="14"/>
        <v>0</v>
      </c>
      <c r="L45" s="13"/>
    </row>
    <row r="46" spans="1:12" ht="35.25" customHeight="1">
      <c r="A46" s="8" t="s">
        <v>118</v>
      </c>
      <c r="B46" s="29"/>
      <c r="C46" s="36">
        <f>D46+E46+F46</f>
        <v>4389852</v>
      </c>
      <c r="D46" s="36"/>
      <c r="E46" s="36"/>
      <c r="F46" s="36">
        <v>4389852</v>
      </c>
      <c r="G46" s="36">
        <f t="shared" si="13"/>
        <v>2989904</v>
      </c>
      <c r="H46" s="36"/>
      <c r="I46" s="36"/>
      <c r="J46" s="36">
        <v>2989904</v>
      </c>
      <c r="K46" s="36">
        <f t="shared" si="14"/>
        <v>-1399948</v>
      </c>
      <c r="L46" s="13">
        <f aca="true" t="shared" si="15" ref="L46:L56">G46/C46*100</f>
        <v>68.10944879235109</v>
      </c>
    </row>
    <row r="47" spans="1:12" ht="17.25" customHeight="1">
      <c r="A47" s="11" t="s">
        <v>60</v>
      </c>
      <c r="B47" s="29"/>
      <c r="C47" s="37">
        <f>C48</f>
        <v>500000</v>
      </c>
      <c r="D47" s="37">
        <f>D48</f>
        <v>0</v>
      </c>
      <c r="E47" s="37">
        <f>E48</f>
        <v>0</v>
      </c>
      <c r="F47" s="37">
        <f>F48</f>
        <v>500000</v>
      </c>
      <c r="G47" s="36"/>
      <c r="H47" s="37">
        <f>H48</f>
        <v>0</v>
      </c>
      <c r="I47" s="37">
        <f>I48</f>
        <v>0</v>
      </c>
      <c r="K47" s="37">
        <f t="shared" si="14"/>
        <v>-500000</v>
      </c>
      <c r="L47" s="52">
        <f t="shared" si="15"/>
        <v>0</v>
      </c>
    </row>
    <row r="48" spans="1:12" ht="63" customHeight="1">
      <c r="A48" s="10" t="s">
        <v>80</v>
      </c>
      <c r="B48" s="29" t="s">
        <v>40</v>
      </c>
      <c r="C48" s="36">
        <f>D48+E48+F48</f>
        <v>500000</v>
      </c>
      <c r="D48" s="36"/>
      <c r="E48" s="36"/>
      <c r="F48" s="36">
        <v>500000</v>
      </c>
      <c r="G48" s="36">
        <f aca="true" t="shared" si="16" ref="G48:G55">H48+I48+J48</f>
        <v>0</v>
      </c>
      <c r="H48" s="36"/>
      <c r="I48" s="36"/>
      <c r="J48" s="36"/>
      <c r="K48" s="36">
        <f t="shared" si="14"/>
        <v>-500000</v>
      </c>
      <c r="L48" s="13">
        <f t="shared" si="15"/>
        <v>0</v>
      </c>
    </row>
    <row r="49" spans="1:12" ht="24" customHeight="1">
      <c r="A49" s="54" t="s">
        <v>20</v>
      </c>
      <c r="B49" s="55"/>
      <c r="C49" s="38">
        <f aca="true" t="shared" si="17" ref="C49:F50">C50</f>
        <v>81820200</v>
      </c>
      <c r="D49" s="38">
        <f t="shared" si="17"/>
        <v>5290900</v>
      </c>
      <c r="E49" s="38">
        <f t="shared" si="17"/>
        <v>76529300</v>
      </c>
      <c r="F49" s="38">
        <f t="shared" si="17"/>
        <v>0</v>
      </c>
      <c r="G49" s="60">
        <f t="shared" si="16"/>
        <v>0</v>
      </c>
      <c r="H49" s="38">
        <f aca="true" t="shared" si="18" ref="H49:J50">H50</f>
        <v>0</v>
      </c>
      <c r="I49" s="38">
        <f t="shared" si="18"/>
        <v>0</v>
      </c>
      <c r="J49" s="38">
        <f t="shared" si="18"/>
        <v>0</v>
      </c>
      <c r="K49" s="38">
        <f t="shared" si="14"/>
        <v>-81820200</v>
      </c>
      <c r="L49" s="14">
        <f t="shared" si="15"/>
        <v>0</v>
      </c>
    </row>
    <row r="50" spans="1:12" ht="24" customHeight="1">
      <c r="A50" s="11" t="s">
        <v>72</v>
      </c>
      <c r="B50" s="29"/>
      <c r="C50" s="36">
        <f t="shared" si="17"/>
        <v>81820200</v>
      </c>
      <c r="D50" s="36">
        <f t="shared" si="17"/>
        <v>5290900</v>
      </c>
      <c r="E50" s="36">
        <f t="shared" si="17"/>
        <v>76529300</v>
      </c>
      <c r="F50" s="36">
        <f t="shared" si="17"/>
        <v>0</v>
      </c>
      <c r="G50" s="36">
        <f t="shared" si="16"/>
        <v>0</v>
      </c>
      <c r="H50" s="36">
        <f t="shared" si="18"/>
        <v>0</v>
      </c>
      <c r="I50" s="36">
        <f t="shared" si="18"/>
        <v>0</v>
      </c>
      <c r="J50" s="36">
        <f t="shared" si="18"/>
        <v>0</v>
      </c>
      <c r="K50" s="37">
        <f t="shared" si="14"/>
        <v>-81820200</v>
      </c>
      <c r="L50" s="52">
        <f t="shared" si="15"/>
        <v>0</v>
      </c>
    </row>
    <row r="51" spans="1:12" ht="35.25" customHeight="1">
      <c r="A51" s="10" t="s">
        <v>73</v>
      </c>
      <c r="B51" s="29" t="s">
        <v>40</v>
      </c>
      <c r="C51" s="36">
        <f>D51+E51+F51</f>
        <v>81820200</v>
      </c>
      <c r="D51" s="36">
        <v>5290900</v>
      </c>
      <c r="E51" s="36">
        <v>76529300</v>
      </c>
      <c r="F51" s="36"/>
      <c r="G51" s="36">
        <f t="shared" si="16"/>
        <v>0</v>
      </c>
      <c r="H51" s="36"/>
      <c r="I51" s="36"/>
      <c r="J51" s="36"/>
      <c r="K51" s="37">
        <f t="shared" si="14"/>
        <v>-81820200</v>
      </c>
      <c r="L51" s="52">
        <f t="shared" si="15"/>
        <v>0</v>
      </c>
    </row>
    <row r="52" spans="1:12" ht="35.25" customHeight="1">
      <c r="A52" s="6" t="s">
        <v>61</v>
      </c>
      <c r="B52" s="6"/>
      <c r="C52" s="38">
        <f>C53</f>
        <v>72330100</v>
      </c>
      <c r="D52" s="38">
        <f>D53</f>
        <v>0</v>
      </c>
      <c r="E52" s="38">
        <f>E53</f>
        <v>0</v>
      </c>
      <c r="F52" s="38">
        <f>F53</f>
        <v>72330100</v>
      </c>
      <c r="G52" s="38">
        <f t="shared" si="16"/>
        <v>11000000</v>
      </c>
      <c r="H52" s="38">
        <f>H53</f>
        <v>0</v>
      </c>
      <c r="I52" s="38">
        <f>I53</f>
        <v>0</v>
      </c>
      <c r="J52" s="38">
        <f>J53</f>
        <v>11000000</v>
      </c>
      <c r="K52" s="38">
        <f t="shared" si="14"/>
        <v>-61330100</v>
      </c>
      <c r="L52" s="14">
        <f t="shared" si="15"/>
        <v>15.208053078870346</v>
      </c>
    </row>
    <row r="53" spans="1:12" ht="17.25" customHeight="1">
      <c r="A53" s="7" t="s">
        <v>62</v>
      </c>
      <c r="B53" s="7"/>
      <c r="C53" s="37">
        <f>C54+C55</f>
        <v>72330100</v>
      </c>
      <c r="D53" s="37">
        <f>D54+D55</f>
        <v>0</v>
      </c>
      <c r="E53" s="37">
        <f>E54+E55</f>
        <v>0</v>
      </c>
      <c r="F53" s="37">
        <f>F54+F55</f>
        <v>72330100</v>
      </c>
      <c r="G53" s="36">
        <f t="shared" si="16"/>
        <v>11000000</v>
      </c>
      <c r="H53" s="37">
        <f>H54+H55</f>
        <v>0</v>
      </c>
      <c r="I53" s="37">
        <f>I54+I55</f>
        <v>0</v>
      </c>
      <c r="J53" s="37">
        <f>J54+J55</f>
        <v>11000000</v>
      </c>
      <c r="K53" s="37">
        <f t="shared" si="14"/>
        <v>-61330100</v>
      </c>
      <c r="L53" s="52">
        <f t="shared" si="15"/>
        <v>15.208053078870346</v>
      </c>
    </row>
    <row r="54" spans="1:12" ht="61.5" customHeight="1">
      <c r="A54" s="8" t="s">
        <v>63</v>
      </c>
      <c r="B54" s="29" t="s">
        <v>40</v>
      </c>
      <c r="C54" s="36">
        <f>D54+E54+F54</f>
        <v>16139200</v>
      </c>
      <c r="D54" s="36"/>
      <c r="E54" s="36"/>
      <c r="F54" s="36">
        <v>16139200</v>
      </c>
      <c r="G54" s="36">
        <f t="shared" si="16"/>
        <v>11000000</v>
      </c>
      <c r="H54" s="36"/>
      <c r="I54" s="36"/>
      <c r="J54" s="36">
        <v>11000000</v>
      </c>
      <c r="K54" s="36">
        <f t="shared" si="14"/>
        <v>-5139200</v>
      </c>
      <c r="L54" s="13">
        <f t="shared" si="15"/>
        <v>68.15703380588877</v>
      </c>
    </row>
    <row r="55" spans="1:12" ht="48.75" customHeight="1">
      <c r="A55" s="8" t="s">
        <v>100</v>
      </c>
      <c r="B55" s="29" t="s">
        <v>40</v>
      </c>
      <c r="C55" s="36">
        <f>D55+E55+F55</f>
        <v>56190900</v>
      </c>
      <c r="D55" s="36"/>
      <c r="E55" s="36"/>
      <c r="F55" s="36">
        <v>56190900</v>
      </c>
      <c r="G55" s="36">
        <f t="shared" si="16"/>
        <v>0</v>
      </c>
      <c r="H55" s="36"/>
      <c r="I55" s="36"/>
      <c r="J55" s="36"/>
      <c r="K55" s="36">
        <f t="shared" si="14"/>
        <v>-56190900</v>
      </c>
      <c r="L55" s="13">
        <f t="shared" si="15"/>
        <v>0</v>
      </c>
    </row>
    <row r="56" spans="1:12" s="5" customFormat="1" ht="33.75" customHeight="1">
      <c r="A56" s="6" t="s">
        <v>21</v>
      </c>
      <c r="B56" s="6"/>
      <c r="C56" s="38">
        <f aca="true" t="shared" si="19" ref="C56:J56">C9+C12+C22+C34+C49+C52</f>
        <v>1115059200</v>
      </c>
      <c r="D56" s="38">
        <f t="shared" si="19"/>
        <v>120224900</v>
      </c>
      <c r="E56" s="38">
        <f t="shared" si="19"/>
        <v>556844700</v>
      </c>
      <c r="F56" s="38">
        <f t="shared" si="19"/>
        <v>437989600</v>
      </c>
      <c r="G56" s="38">
        <f t="shared" si="19"/>
        <v>630755780.3499999</v>
      </c>
      <c r="H56" s="38">
        <f t="shared" si="19"/>
        <v>71691297</v>
      </c>
      <c r="I56" s="38">
        <f t="shared" si="19"/>
        <v>430519605.8</v>
      </c>
      <c r="J56" s="38">
        <f t="shared" si="19"/>
        <v>128544877.55</v>
      </c>
      <c r="K56" s="38">
        <f t="shared" si="14"/>
        <v>-484303419.6500001</v>
      </c>
      <c r="L56" s="14">
        <f t="shared" si="15"/>
        <v>56.56702176440497</v>
      </c>
    </row>
    <row r="58" spans="1:4" ht="17.25" customHeight="1">
      <c r="A58" s="25" t="s">
        <v>33</v>
      </c>
      <c r="D58" s="25" t="s">
        <v>37</v>
      </c>
    </row>
    <row r="59" ht="33" customHeight="1">
      <c r="A59" s="1" t="s">
        <v>44</v>
      </c>
    </row>
    <row r="60" ht="15">
      <c r="B60" s="25"/>
    </row>
  </sheetData>
  <mergeCells count="16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K5:K6"/>
    <mergeCell ref="A32:A33"/>
    <mergeCell ref="B32:B33"/>
    <mergeCell ref="G5:J5"/>
    <mergeCell ref="H6:J6"/>
    <mergeCell ref="G6:G7"/>
  </mergeCells>
  <printOptions/>
  <pageMargins left="0.27" right="0.17" top="0.17" bottom="0.17" header="0.48" footer="0.25"/>
  <pageSetup fitToHeight="2" horizontalDpi="600" verticalDpi="600" orientation="landscape" paperSize="9" scale="64" r:id="rId1"/>
  <rowBreaks count="1" manualBreakCount="1">
    <brk id="37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B60"/>
  <sheetViews>
    <sheetView showZeros="0" view="pageBreakPreview" zoomScale="75" zoomScaleSheetLayoutView="75" workbookViewId="0" topLeftCell="A1">
      <pane xSplit="1" ySplit="8" topLeftCell="B42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E52" sqref="E52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875" style="1" customWidth="1"/>
    <col min="5" max="5" width="17.875" style="1" customWidth="1"/>
    <col min="6" max="6" width="18.25390625" style="1" customWidth="1"/>
    <col min="7" max="7" width="18.00390625" style="1" customWidth="1"/>
    <col min="8" max="8" width="10.25390625" style="1" customWidth="1"/>
    <col min="9" max="9" width="15.00390625" style="1" customWidth="1"/>
    <col min="10" max="10" width="12.875" style="1" customWidth="1"/>
    <col min="11" max="11" width="15.2539062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127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5"/>
      <c r="B3" s="75"/>
      <c r="C3" s="75"/>
      <c r="D3" s="75"/>
      <c r="E3" s="75"/>
      <c r="F3" s="75"/>
      <c r="G3" s="24"/>
      <c r="H3" s="24"/>
      <c r="I3" s="24"/>
      <c r="J3" s="24"/>
      <c r="K3" s="24"/>
      <c r="L3" s="2"/>
      <c r="M3" s="2"/>
      <c r="N3" s="2"/>
    </row>
    <row r="4" spans="1:28" ht="12" customHeight="1">
      <c r="A4" s="78" t="s">
        <v>32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6" t="s">
        <v>29</v>
      </c>
      <c r="B5" s="72" t="s">
        <v>39</v>
      </c>
      <c r="C5" s="77" t="s">
        <v>47</v>
      </c>
      <c r="D5" s="77"/>
      <c r="E5" s="77"/>
      <c r="F5" s="77"/>
      <c r="G5" s="81" t="s">
        <v>128</v>
      </c>
      <c r="H5" s="82"/>
      <c r="I5" s="82"/>
      <c r="J5" s="83"/>
      <c r="K5" s="72" t="s">
        <v>34</v>
      </c>
      <c r="L5" s="79" t="s">
        <v>36</v>
      </c>
    </row>
    <row r="6" spans="1:12" ht="29.25" customHeight="1">
      <c r="A6" s="76"/>
      <c r="B6" s="73"/>
      <c r="C6" s="77" t="s">
        <v>10</v>
      </c>
      <c r="D6" s="77" t="s">
        <v>11</v>
      </c>
      <c r="E6" s="77"/>
      <c r="F6" s="77"/>
      <c r="G6" s="84" t="s">
        <v>10</v>
      </c>
      <c r="H6" s="81" t="s">
        <v>11</v>
      </c>
      <c r="I6" s="82"/>
      <c r="J6" s="83"/>
      <c r="K6" s="74"/>
      <c r="L6" s="80"/>
    </row>
    <row r="7" spans="1:12" ht="30.75" customHeight="1">
      <c r="A7" s="76"/>
      <c r="B7" s="74"/>
      <c r="C7" s="77"/>
      <c r="D7" s="30" t="s">
        <v>12</v>
      </c>
      <c r="E7" s="30" t="s">
        <v>13</v>
      </c>
      <c r="F7" s="30" t="s">
        <v>14</v>
      </c>
      <c r="G7" s="85"/>
      <c r="H7" s="30" t="s">
        <v>12</v>
      </c>
      <c r="I7" s="30" t="s">
        <v>13</v>
      </c>
      <c r="J7" s="30" t="s">
        <v>14</v>
      </c>
      <c r="K7" s="30" t="s">
        <v>35</v>
      </c>
      <c r="L7" s="30" t="s">
        <v>35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0">
        <v>12</v>
      </c>
    </row>
    <row r="9" spans="1:12" ht="20.25" customHeight="1">
      <c r="A9" s="16" t="s">
        <v>24</v>
      </c>
      <c r="B9" s="16"/>
      <c r="C9" s="46">
        <f aca="true" t="shared" si="0" ref="C9:J10">C10</f>
        <v>18000</v>
      </c>
      <c r="D9" s="46">
        <f t="shared" si="0"/>
        <v>0</v>
      </c>
      <c r="E9" s="46">
        <f t="shared" si="0"/>
        <v>0</v>
      </c>
      <c r="F9" s="46">
        <f t="shared" si="0"/>
        <v>18000</v>
      </c>
      <c r="G9" s="48">
        <f t="shared" si="0"/>
        <v>18000</v>
      </c>
      <c r="H9" s="48">
        <f t="shared" si="0"/>
        <v>0</v>
      </c>
      <c r="I9" s="48">
        <f t="shared" si="0"/>
        <v>0</v>
      </c>
      <c r="J9" s="48">
        <f t="shared" si="0"/>
        <v>18000</v>
      </c>
      <c r="K9" s="46">
        <f aca="true" t="shared" si="1" ref="K9:K39">G9-C9</f>
        <v>0</v>
      </c>
      <c r="L9" s="49">
        <f aca="true" t="shared" si="2" ref="L9:L38">G9/C9*100</f>
        <v>100</v>
      </c>
    </row>
    <row r="10" spans="1:12" ht="50.25" customHeight="1">
      <c r="A10" s="17" t="s">
        <v>25</v>
      </c>
      <c r="B10" s="17"/>
      <c r="C10" s="45">
        <f t="shared" si="0"/>
        <v>18000</v>
      </c>
      <c r="D10" s="45">
        <f t="shared" si="0"/>
        <v>0</v>
      </c>
      <c r="E10" s="45">
        <f t="shared" si="0"/>
        <v>0</v>
      </c>
      <c r="F10" s="45">
        <f t="shared" si="0"/>
        <v>18000</v>
      </c>
      <c r="G10" s="41">
        <f t="shared" si="0"/>
        <v>18000</v>
      </c>
      <c r="H10" s="41">
        <f t="shared" si="0"/>
        <v>0</v>
      </c>
      <c r="I10" s="41">
        <f t="shared" si="0"/>
        <v>0</v>
      </c>
      <c r="J10" s="41">
        <f t="shared" si="0"/>
        <v>18000</v>
      </c>
      <c r="K10" s="45">
        <f t="shared" si="1"/>
        <v>0</v>
      </c>
      <c r="L10" s="50">
        <f t="shared" si="2"/>
        <v>100</v>
      </c>
    </row>
    <row r="11" spans="1:12" ht="48.75" customHeight="1">
      <c r="A11" s="18" t="s">
        <v>30</v>
      </c>
      <c r="B11" s="29" t="s">
        <v>40</v>
      </c>
      <c r="C11" s="44">
        <f>D11+E11+F11</f>
        <v>18000</v>
      </c>
      <c r="D11" s="44"/>
      <c r="E11" s="44"/>
      <c r="F11" s="44">
        <v>18000</v>
      </c>
      <c r="G11" s="39">
        <f>H11+I11+J11</f>
        <v>18000</v>
      </c>
      <c r="H11" s="39"/>
      <c r="I11" s="39"/>
      <c r="J11" s="39">
        <v>18000</v>
      </c>
      <c r="K11" s="44">
        <f t="shared" si="1"/>
        <v>0</v>
      </c>
      <c r="L11" s="4">
        <f t="shared" si="2"/>
        <v>100</v>
      </c>
    </row>
    <row r="12" spans="1:12" ht="18.75" customHeight="1">
      <c r="A12" s="12" t="s">
        <v>17</v>
      </c>
      <c r="B12" s="12"/>
      <c r="C12" s="40">
        <f aca="true" t="shared" si="3" ref="C12:J12">C13</f>
        <v>524134</v>
      </c>
      <c r="D12" s="40">
        <f t="shared" si="3"/>
        <v>114934</v>
      </c>
      <c r="E12" s="40">
        <f t="shared" si="3"/>
        <v>400000</v>
      </c>
      <c r="F12" s="40">
        <f t="shared" si="3"/>
        <v>9200</v>
      </c>
      <c r="G12" s="40">
        <f t="shared" si="3"/>
        <v>471570.1</v>
      </c>
      <c r="H12" s="40">
        <f t="shared" si="3"/>
        <v>71691.3</v>
      </c>
      <c r="I12" s="40">
        <f t="shared" si="3"/>
        <v>395036.3</v>
      </c>
      <c r="J12" s="40">
        <f t="shared" si="3"/>
        <v>4842.5</v>
      </c>
      <c r="K12" s="46">
        <f t="shared" si="1"/>
        <v>-52563.90000000002</v>
      </c>
      <c r="L12" s="49">
        <f t="shared" si="2"/>
        <v>89.97128596885528</v>
      </c>
    </row>
    <row r="13" spans="1:12" ht="15.75" customHeight="1">
      <c r="A13" s="7" t="s">
        <v>90</v>
      </c>
      <c r="B13" s="7"/>
      <c r="C13" s="45">
        <f aca="true" t="shared" si="4" ref="C13:J13">C14+C15+C16+C17+C18+C19+C20+C21</f>
        <v>524134</v>
      </c>
      <c r="D13" s="45">
        <f t="shared" si="4"/>
        <v>114934</v>
      </c>
      <c r="E13" s="45">
        <f t="shared" si="4"/>
        <v>400000</v>
      </c>
      <c r="F13" s="45">
        <f t="shared" si="4"/>
        <v>9200</v>
      </c>
      <c r="G13" s="45">
        <f t="shared" si="4"/>
        <v>471570.1</v>
      </c>
      <c r="H13" s="45">
        <f t="shared" si="4"/>
        <v>71691.3</v>
      </c>
      <c r="I13" s="45">
        <f t="shared" si="4"/>
        <v>395036.3</v>
      </c>
      <c r="J13" s="45">
        <f t="shared" si="4"/>
        <v>4842.5</v>
      </c>
      <c r="K13" s="45">
        <f t="shared" si="1"/>
        <v>-52563.90000000002</v>
      </c>
      <c r="L13" s="50">
        <f t="shared" si="2"/>
        <v>89.97128596885528</v>
      </c>
    </row>
    <row r="14" spans="1:12" ht="60.75" customHeight="1">
      <c r="A14" s="22" t="s">
        <v>49</v>
      </c>
      <c r="B14" s="29" t="s">
        <v>40</v>
      </c>
      <c r="C14" s="42">
        <f aca="true" t="shared" si="5" ref="C14:C21">D14+E14+F14</f>
        <v>1000</v>
      </c>
      <c r="D14" s="42"/>
      <c r="E14" s="42"/>
      <c r="F14" s="42">
        <v>1000</v>
      </c>
      <c r="G14" s="42">
        <f aca="true" t="shared" si="6" ref="G14:G21">H14+I14+J14</f>
        <v>0</v>
      </c>
      <c r="H14" s="42"/>
      <c r="I14" s="42"/>
      <c r="J14" s="42"/>
      <c r="K14" s="44">
        <f t="shared" si="1"/>
        <v>-1000</v>
      </c>
      <c r="L14" s="4">
        <f t="shared" si="2"/>
        <v>0</v>
      </c>
    </row>
    <row r="15" spans="1:12" ht="60.75" customHeight="1">
      <c r="A15" s="22" t="s">
        <v>103</v>
      </c>
      <c r="B15" s="29" t="s">
        <v>40</v>
      </c>
      <c r="C15" s="42">
        <f t="shared" si="5"/>
        <v>114934</v>
      </c>
      <c r="D15" s="42">
        <v>114934</v>
      </c>
      <c r="E15" s="42"/>
      <c r="F15" s="42"/>
      <c r="G15" s="42">
        <f t="shared" si="6"/>
        <v>71691.3</v>
      </c>
      <c r="H15" s="42">
        <v>71691.3</v>
      </c>
      <c r="I15" s="42"/>
      <c r="J15" s="42"/>
      <c r="K15" s="44">
        <f t="shared" si="1"/>
        <v>-43242.7</v>
      </c>
      <c r="L15" s="4">
        <f t="shared" si="2"/>
        <v>62.37605930360033</v>
      </c>
    </row>
    <row r="16" spans="1:12" ht="76.5" customHeight="1">
      <c r="A16" s="22" t="s">
        <v>136</v>
      </c>
      <c r="B16" s="29" t="s">
        <v>40</v>
      </c>
      <c r="C16" s="42">
        <f t="shared" si="5"/>
        <v>8200</v>
      </c>
      <c r="D16" s="42"/>
      <c r="E16" s="42"/>
      <c r="F16" s="42">
        <v>8200</v>
      </c>
      <c r="G16" s="42">
        <f t="shared" si="6"/>
        <v>4842.5</v>
      </c>
      <c r="H16" s="42"/>
      <c r="I16" s="42"/>
      <c r="J16" s="42">
        <v>4842.5</v>
      </c>
      <c r="K16" s="44">
        <f t="shared" si="1"/>
        <v>-3357.5</v>
      </c>
      <c r="L16" s="4">
        <f t="shared" si="2"/>
        <v>59.05487804878049</v>
      </c>
    </row>
    <row r="17" spans="1:12" ht="60.75" customHeight="1">
      <c r="A17" s="22" t="s">
        <v>65</v>
      </c>
      <c r="B17" s="29" t="s">
        <v>40</v>
      </c>
      <c r="C17" s="42">
        <f t="shared" si="5"/>
        <v>16185.9</v>
      </c>
      <c r="D17" s="42"/>
      <c r="E17" s="42">
        <v>16185.9</v>
      </c>
      <c r="F17" s="42"/>
      <c r="G17" s="42">
        <f t="shared" si="6"/>
        <v>16185.9</v>
      </c>
      <c r="H17" s="42"/>
      <c r="I17" s="42">
        <v>16185.9</v>
      </c>
      <c r="J17" s="42"/>
      <c r="K17" s="44">
        <f t="shared" si="1"/>
        <v>0</v>
      </c>
      <c r="L17" s="4">
        <f t="shared" si="2"/>
        <v>100</v>
      </c>
    </row>
    <row r="18" spans="1:12" ht="48.75" customHeight="1">
      <c r="A18" s="22" t="s">
        <v>31</v>
      </c>
      <c r="B18" s="47" t="s">
        <v>41</v>
      </c>
      <c r="C18" s="42">
        <f t="shared" si="5"/>
        <v>60.1</v>
      </c>
      <c r="D18" s="42"/>
      <c r="E18" s="42">
        <v>60.1</v>
      </c>
      <c r="F18" s="42"/>
      <c r="G18" s="42">
        <f t="shared" si="6"/>
        <v>0</v>
      </c>
      <c r="H18" s="42"/>
      <c r="I18" s="42"/>
      <c r="J18" s="42"/>
      <c r="K18" s="44">
        <f t="shared" si="1"/>
        <v>-60.1</v>
      </c>
      <c r="L18" s="4">
        <f t="shared" si="2"/>
        <v>0</v>
      </c>
    </row>
    <row r="19" spans="1:12" ht="49.5" customHeight="1">
      <c r="A19" s="22" t="s">
        <v>45</v>
      </c>
      <c r="B19" s="29" t="s">
        <v>40</v>
      </c>
      <c r="C19" s="42">
        <f t="shared" si="5"/>
        <v>98705.2</v>
      </c>
      <c r="D19" s="42"/>
      <c r="E19" s="42">
        <v>98705.2</v>
      </c>
      <c r="F19" s="42"/>
      <c r="G19" s="42">
        <f t="shared" si="6"/>
        <v>98705.2</v>
      </c>
      <c r="H19" s="42"/>
      <c r="I19" s="42">
        <v>98705.2</v>
      </c>
      <c r="J19" s="42"/>
      <c r="K19" s="44">
        <f t="shared" si="1"/>
        <v>0</v>
      </c>
      <c r="L19" s="4">
        <f t="shared" si="2"/>
        <v>100</v>
      </c>
    </row>
    <row r="20" spans="1:12" ht="60.75" customHeight="1">
      <c r="A20" s="22" t="s">
        <v>106</v>
      </c>
      <c r="B20" s="29" t="s">
        <v>40</v>
      </c>
      <c r="C20" s="42">
        <f t="shared" si="5"/>
        <v>186976.9</v>
      </c>
      <c r="D20" s="42"/>
      <c r="E20" s="42">
        <v>186976.9</v>
      </c>
      <c r="F20" s="42"/>
      <c r="G20" s="42">
        <f t="shared" si="6"/>
        <v>186976.9</v>
      </c>
      <c r="H20" s="42"/>
      <c r="I20" s="42">
        <v>186976.9</v>
      </c>
      <c r="J20" s="42"/>
      <c r="K20" s="44">
        <f t="shared" si="1"/>
        <v>0</v>
      </c>
      <c r="L20" s="4">
        <f t="shared" si="2"/>
        <v>100</v>
      </c>
    </row>
    <row r="21" spans="1:12" ht="60.75" customHeight="1">
      <c r="A21" s="22" t="s">
        <v>82</v>
      </c>
      <c r="B21" s="29" t="s">
        <v>40</v>
      </c>
      <c r="C21" s="42">
        <f t="shared" si="5"/>
        <v>98071.9</v>
      </c>
      <c r="D21" s="42"/>
      <c r="E21" s="42">
        <v>98071.9</v>
      </c>
      <c r="F21" s="42"/>
      <c r="G21" s="42">
        <f t="shared" si="6"/>
        <v>93168.3</v>
      </c>
      <c r="H21" s="42"/>
      <c r="I21" s="42">
        <v>93168.3</v>
      </c>
      <c r="J21" s="42"/>
      <c r="K21" s="44">
        <f t="shared" si="1"/>
        <v>-4903.599999999991</v>
      </c>
      <c r="L21" s="4">
        <f t="shared" si="2"/>
        <v>94.99999490169968</v>
      </c>
    </row>
    <row r="22" spans="1:12" ht="30.75" customHeight="1">
      <c r="A22" s="6" t="s">
        <v>18</v>
      </c>
      <c r="B22" s="6"/>
      <c r="C22" s="40">
        <f aca="true" t="shared" si="7" ref="C22:J22">C23+C28+C31</f>
        <v>203178.4</v>
      </c>
      <c r="D22" s="40">
        <f t="shared" si="7"/>
        <v>0</v>
      </c>
      <c r="E22" s="40">
        <f t="shared" si="7"/>
        <v>80315.4</v>
      </c>
      <c r="F22" s="40">
        <f t="shared" si="7"/>
        <v>122863</v>
      </c>
      <c r="G22" s="40">
        <f t="shared" si="7"/>
        <v>103408.6</v>
      </c>
      <c r="H22" s="40">
        <f t="shared" si="7"/>
        <v>0</v>
      </c>
      <c r="I22" s="40">
        <f t="shared" si="7"/>
        <v>35483.3</v>
      </c>
      <c r="J22" s="40">
        <f t="shared" si="7"/>
        <v>67925.3</v>
      </c>
      <c r="K22" s="46">
        <f t="shared" si="1"/>
        <v>-99769.79999999999</v>
      </c>
      <c r="L22" s="49">
        <f t="shared" si="2"/>
        <v>50.89546920341926</v>
      </c>
    </row>
    <row r="23" spans="1:12" ht="15.75" customHeight="1">
      <c r="A23" s="7" t="s">
        <v>22</v>
      </c>
      <c r="B23" s="7"/>
      <c r="C23" s="43">
        <f aca="true" t="shared" si="8" ref="C23:J23">C24+C25+C26+C27</f>
        <v>51788.4</v>
      </c>
      <c r="D23" s="43">
        <f t="shared" si="8"/>
        <v>0</v>
      </c>
      <c r="E23" s="43">
        <f t="shared" si="8"/>
        <v>18925.4</v>
      </c>
      <c r="F23" s="43">
        <f t="shared" si="8"/>
        <v>32863</v>
      </c>
      <c r="G23" s="43">
        <f t="shared" si="8"/>
        <v>9728.800000000001</v>
      </c>
      <c r="H23" s="43">
        <f t="shared" si="8"/>
        <v>0</v>
      </c>
      <c r="I23" s="43">
        <f t="shared" si="8"/>
        <v>9666.1</v>
      </c>
      <c r="J23" s="43">
        <f t="shared" si="8"/>
        <v>62.7</v>
      </c>
      <c r="K23" s="45">
        <f t="shared" si="1"/>
        <v>-42059.6</v>
      </c>
      <c r="L23" s="50">
        <f t="shared" si="2"/>
        <v>18.785674011940902</v>
      </c>
    </row>
    <row r="24" spans="1:12" ht="34.5" customHeight="1">
      <c r="A24" s="10" t="s">
        <v>50</v>
      </c>
      <c r="B24" s="29" t="s">
        <v>40</v>
      </c>
      <c r="C24" s="42">
        <f>D24+E24+F24</f>
        <v>16500</v>
      </c>
      <c r="D24" s="42"/>
      <c r="E24" s="42"/>
      <c r="F24" s="42">
        <v>16500</v>
      </c>
      <c r="G24" s="42">
        <f>H24+I24+J24</f>
        <v>0</v>
      </c>
      <c r="H24" s="42"/>
      <c r="I24" s="42"/>
      <c r="J24" s="42"/>
      <c r="K24" s="44">
        <f t="shared" si="1"/>
        <v>-16500</v>
      </c>
      <c r="L24" s="4">
        <f t="shared" si="2"/>
        <v>0</v>
      </c>
    </row>
    <row r="25" spans="1:12" ht="34.5" customHeight="1">
      <c r="A25" s="10" t="s">
        <v>126</v>
      </c>
      <c r="B25" s="29" t="s">
        <v>40</v>
      </c>
      <c r="C25" s="42">
        <f>D25+E25+F25</f>
        <v>3146.9</v>
      </c>
      <c r="D25" s="42"/>
      <c r="E25" s="42"/>
      <c r="F25" s="42">
        <v>3146.9</v>
      </c>
      <c r="G25" s="42">
        <f>H25+I25+J25</f>
        <v>62.7</v>
      </c>
      <c r="H25" s="42"/>
      <c r="I25" s="42"/>
      <c r="J25" s="42">
        <v>62.7</v>
      </c>
      <c r="K25" s="44">
        <f t="shared" si="1"/>
        <v>-3084.2000000000003</v>
      </c>
      <c r="L25" s="4">
        <f t="shared" si="2"/>
        <v>1.9924370014935335</v>
      </c>
    </row>
    <row r="26" spans="1:12" ht="30.75" customHeight="1">
      <c r="A26" s="10" t="s">
        <v>9</v>
      </c>
      <c r="B26" s="29" t="s">
        <v>40</v>
      </c>
      <c r="C26" s="42">
        <f>D26+E26+F26</f>
        <v>13216.1</v>
      </c>
      <c r="D26" s="42"/>
      <c r="E26" s="42"/>
      <c r="F26" s="42">
        <v>13216.1</v>
      </c>
      <c r="G26" s="42">
        <f>H26+I26+J26</f>
        <v>0</v>
      </c>
      <c r="H26" s="42"/>
      <c r="I26" s="42"/>
      <c r="J26" s="42"/>
      <c r="K26" s="44">
        <f t="shared" si="1"/>
        <v>-13216.1</v>
      </c>
      <c r="L26" s="4">
        <f t="shared" si="2"/>
        <v>0</v>
      </c>
    </row>
    <row r="27" spans="1:12" ht="30.75" customHeight="1">
      <c r="A27" s="19" t="s">
        <v>51</v>
      </c>
      <c r="B27" s="29" t="s">
        <v>40</v>
      </c>
      <c r="C27" s="42">
        <f>D27+E27+F27</f>
        <v>18925.4</v>
      </c>
      <c r="D27" s="42"/>
      <c r="E27" s="42">
        <v>18925.4</v>
      </c>
      <c r="F27" s="42"/>
      <c r="G27" s="42">
        <f>H27+I27+J27</f>
        <v>9666.1</v>
      </c>
      <c r="H27" s="42"/>
      <c r="I27" s="42">
        <v>9666.1</v>
      </c>
      <c r="J27" s="42"/>
      <c r="K27" s="44">
        <f t="shared" si="1"/>
        <v>-9259.300000000001</v>
      </c>
      <c r="L27" s="4">
        <f t="shared" si="2"/>
        <v>51.074746108404575</v>
      </c>
    </row>
    <row r="28" spans="1:12" ht="17.25" customHeight="1">
      <c r="A28" s="7" t="s">
        <v>15</v>
      </c>
      <c r="B28" s="7"/>
      <c r="C28" s="43">
        <f>C29+C30</f>
        <v>91390</v>
      </c>
      <c r="D28" s="43">
        <f aca="true" t="shared" si="9" ref="D28:J28">D29+D30</f>
        <v>0</v>
      </c>
      <c r="E28" s="43">
        <f t="shared" si="9"/>
        <v>61390</v>
      </c>
      <c r="F28" s="43">
        <f t="shared" si="9"/>
        <v>30000</v>
      </c>
      <c r="G28" s="43">
        <f t="shared" si="9"/>
        <v>33679.8</v>
      </c>
      <c r="H28" s="43">
        <f t="shared" si="9"/>
        <v>0</v>
      </c>
      <c r="I28" s="43">
        <f t="shared" si="9"/>
        <v>25817.2</v>
      </c>
      <c r="J28" s="43">
        <f t="shared" si="9"/>
        <v>7862.6</v>
      </c>
      <c r="K28" s="44">
        <f t="shared" si="1"/>
        <v>-57710.2</v>
      </c>
      <c r="L28" s="4">
        <f t="shared" si="2"/>
        <v>36.852828537039066</v>
      </c>
    </row>
    <row r="29" spans="1:12" ht="37.5" customHeight="1">
      <c r="A29" s="10" t="s">
        <v>26</v>
      </c>
      <c r="B29" s="29" t="s">
        <v>40</v>
      </c>
      <c r="C29" s="44">
        <f>D29+E29+F29</f>
        <v>5000</v>
      </c>
      <c r="D29" s="44"/>
      <c r="E29" s="44"/>
      <c r="F29" s="44">
        <v>5000</v>
      </c>
      <c r="G29" s="44">
        <f>H29+I29+J29</f>
        <v>1000</v>
      </c>
      <c r="H29" s="44"/>
      <c r="I29" s="44"/>
      <c r="J29" s="44">
        <v>1000</v>
      </c>
      <c r="K29" s="44">
        <f t="shared" si="1"/>
        <v>-4000</v>
      </c>
      <c r="L29" s="13">
        <f t="shared" si="2"/>
        <v>20</v>
      </c>
    </row>
    <row r="30" spans="1:12" ht="50.25" customHeight="1">
      <c r="A30" s="10" t="s">
        <v>105</v>
      </c>
      <c r="B30" s="29" t="s">
        <v>40</v>
      </c>
      <c r="C30" s="44">
        <f>D30+E30+F30</f>
        <v>86390</v>
      </c>
      <c r="D30" s="44"/>
      <c r="E30" s="44">
        <v>61390</v>
      </c>
      <c r="F30" s="44">
        <v>25000</v>
      </c>
      <c r="G30" s="44">
        <f>H30+I30+J30</f>
        <v>32679.800000000003</v>
      </c>
      <c r="H30" s="44"/>
      <c r="I30" s="44">
        <v>25817.2</v>
      </c>
      <c r="J30" s="44">
        <v>6862.6</v>
      </c>
      <c r="K30" s="44">
        <f t="shared" si="1"/>
        <v>-53710.2</v>
      </c>
      <c r="L30" s="13">
        <f t="shared" si="2"/>
        <v>37.82822085889571</v>
      </c>
    </row>
    <row r="31" spans="1:12" ht="15.75" customHeight="1">
      <c r="A31" s="11" t="s">
        <v>27</v>
      </c>
      <c r="B31" s="26"/>
      <c r="C31" s="45">
        <f aca="true" t="shared" si="10" ref="C31:J31">C32+C33</f>
        <v>60000</v>
      </c>
      <c r="D31" s="45">
        <f t="shared" si="10"/>
        <v>0</v>
      </c>
      <c r="E31" s="45">
        <f t="shared" si="10"/>
        <v>0</v>
      </c>
      <c r="F31" s="45">
        <f t="shared" si="10"/>
        <v>60000</v>
      </c>
      <c r="G31" s="45">
        <f t="shared" si="10"/>
        <v>60000</v>
      </c>
      <c r="H31" s="45">
        <f t="shared" si="10"/>
        <v>0</v>
      </c>
      <c r="I31" s="45">
        <f t="shared" si="10"/>
        <v>0</v>
      </c>
      <c r="J31" s="45">
        <f t="shared" si="10"/>
        <v>60000</v>
      </c>
      <c r="K31" s="45">
        <f t="shared" si="1"/>
        <v>0</v>
      </c>
      <c r="L31" s="52">
        <f t="shared" si="2"/>
        <v>100</v>
      </c>
    </row>
    <row r="32" spans="1:12" ht="29.25" customHeight="1">
      <c r="A32" s="86" t="s">
        <v>131</v>
      </c>
      <c r="B32" s="88" t="s">
        <v>40</v>
      </c>
      <c r="C32" s="44">
        <f>D32+E32+F32</f>
        <v>59588.2</v>
      </c>
      <c r="D32" s="44"/>
      <c r="E32" s="44"/>
      <c r="F32" s="44">
        <v>59588.2</v>
      </c>
      <c r="G32" s="44">
        <f>H32+I32+J32</f>
        <v>59588.2</v>
      </c>
      <c r="H32" s="44"/>
      <c r="I32" s="44"/>
      <c r="J32" s="44">
        <v>59588.2</v>
      </c>
      <c r="K32" s="45">
        <f t="shared" si="1"/>
        <v>0</v>
      </c>
      <c r="L32" s="52">
        <f t="shared" si="2"/>
        <v>100</v>
      </c>
    </row>
    <row r="33" spans="1:12" ht="33" customHeight="1">
      <c r="A33" s="87"/>
      <c r="B33" s="89"/>
      <c r="C33" s="44">
        <f>D33+E33+F33</f>
        <v>411.8</v>
      </c>
      <c r="D33" s="44"/>
      <c r="E33" s="44"/>
      <c r="F33" s="44">
        <v>411.8</v>
      </c>
      <c r="G33" s="44">
        <f>H33+I33+J33</f>
        <v>411.8</v>
      </c>
      <c r="H33" s="44"/>
      <c r="I33" s="44"/>
      <c r="J33" s="44">
        <v>411.8</v>
      </c>
      <c r="K33" s="44">
        <f t="shared" si="1"/>
        <v>0</v>
      </c>
      <c r="L33" s="13">
        <f t="shared" si="2"/>
        <v>100</v>
      </c>
    </row>
    <row r="34" spans="1:12" ht="18" customHeight="1">
      <c r="A34" s="12" t="s">
        <v>19</v>
      </c>
      <c r="B34" s="28"/>
      <c r="C34" s="46">
        <f aca="true" t="shared" si="11" ref="C34:J34">C35+C47</f>
        <v>215596.5</v>
      </c>
      <c r="D34" s="46">
        <f t="shared" si="11"/>
        <v>0</v>
      </c>
      <c r="E34" s="46">
        <f t="shared" si="11"/>
        <v>0</v>
      </c>
      <c r="F34" s="46">
        <f t="shared" si="11"/>
        <v>215596.5</v>
      </c>
      <c r="G34" s="46">
        <f t="shared" si="11"/>
        <v>26777.1</v>
      </c>
      <c r="H34" s="46">
        <f t="shared" si="11"/>
        <v>0</v>
      </c>
      <c r="I34" s="46">
        <f t="shared" si="11"/>
        <v>0</v>
      </c>
      <c r="J34" s="46">
        <f t="shared" si="11"/>
        <v>26777.1</v>
      </c>
      <c r="K34" s="46">
        <f t="shared" si="1"/>
        <v>-188819.4</v>
      </c>
      <c r="L34" s="14">
        <f t="shared" si="2"/>
        <v>12.420006818292505</v>
      </c>
    </row>
    <row r="35" spans="1:12" ht="18" customHeight="1">
      <c r="A35" s="7" t="s">
        <v>16</v>
      </c>
      <c r="B35" s="27"/>
      <c r="C35" s="45">
        <f aca="true" t="shared" si="12" ref="C35:J35">C36+C37+C38+C41+C44</f>
        <v>215096.5</v>
      </c>
      <c r="D35" s="45">
        <f t="shared" si="12"/>
        <v>0</v>
      </c>
      <c r="E35" s="45">
        <f t="shared" si="12"/>
        <v>0</v>
      </c>
      <c r="F35" s="45">
        <f t="shared" si="12"/>
        <v>215096.5</v>
      </c>
      <c r="G35" s="45">
        <f t="shared" si="12"/>
        <v>26777.1</v>
      </c>
      <c r="H35" s="45">
        <f t="shared" si="12"/>
        <v>0</v>
      </c>
      <c r="I35" s="45">
        <f t="shared" si="12"/>
        <v>0</v>
      </c>
      <c r="J35" s="45">
        <f t="shared" si="12"/>
        <v>26777.1</v>
      </c>
      <c r="K35" s="45">
        <f t="shared" si="1"/>
        <v>-188319.4</v>
      </c>
      <c r="L35" s="52">
        <f t="shared" si="2"/>
        <v>12.448877596799575</v>
      </c>
    </row>
    <row r="36" spans="1:12" ht="48.75" customHeight="1">
      <c r="A36" s="8" t="s">
        <v>57</v>
      </c>
      <c r="B36" s="29" t="s">
        <v>40</v>
      </c>
      <c r="C36" s="44">
        <f aca="true" t="shared" si="13" ref="C36:C46">D36+E36+F36</f>
        <v>20000</v>
      </c>
      <c r="D36" s="44"/>
      <c r="E36" s="44"/>
      <c r="F36" s="44">
        <v>20000</v>
      </c>
      <c r="G36" s="44">
        <f aca="true" t="shared" si="14" ref="G36:G51">H36+I36+J36</f>
        <v>20000</v>
      </c>
      <c r="H36" s="44"/>
      <c r="I36" s="44"/>
      <c r="J36" s="44">
        <v>20000</v>
      </c>
      <c r="K36" s="44">
        <f t="shared" si="1"/>
        <v>0</v>
      </c>
      <c r="L36" s="13">
        <f t="shared" si="2"/>
        <v>100</v>
      </c>
    </row>
    <row r="37" spans="1:12" ht="75.75" customHeight="1">
      <c r="A37" s="8" t="s">
        <v>58</v>
      </c>
      <c r="B37" s="29" t="s">
        <v>40</v>
      </c>
      <c r="C37" s="44">
        <f t="shared" si="13"/>
        <v>2000</v>
      </c>
      <c r="D37" s="44"/>
      <c r="E37" s="44"/>
      <c r="F37" s="44">
        <v>2000</v>
      </c>
      <c r="G37" s="44">
        <f t="shared" si="14"/>
        <v>0</v>
      </c>
      <c r="H37" s="44"/>
      <c r="I37" s="44"/>
      <c r="J37" s="44"/>
      <c r="K37" s="44">
        <f t="shared" si="1"/>
        <v>-2000</v>
      </c>
      <c r="L37" s="13">
        <f t="shared" si="2"/>
        <v>0</v>
      </c>
    </row>
    <row r="38" spans="1:12" ht="50.25" customHeight="1">
      <c r="A38" s="8" t="s">
        <v>123</v>
      </c>
      <c r="B38" s="29" t="s">
        <v>40</v>
      </c>
      <c r="C38" s="44">
        <f t="shared" si="13"/>
        <v>64253.2</v>
      </c>
      <c r="D38" s="44"/>
      <c r="E38" s="44"/>
      <c r="F38" s="44">
        <v>64253.2</v>
      </c>
      <c r="G38" s="44">
        <f t="shared" si="14"/>
        <v>230.5</v>
      </c>
      <c r="H38" s="44"/>
      <c r="I38" s="44"/>
      <c r="J38" s="44">
        <v>230.5</v>
      </c>
      <c r="K38" s="44">
        <f t="shared" si="1"/>
        <v>-64022.7</v>
      </c>
      <c r="L38" s="13">
        <f t="shared" si="2"/>
        <v>0.35873699675658177</v>
      </c>
    </row>
    <row r="39" spans="1:12" ht="16.5" customHeight="1">
      <c r="A39" s="8" t="s">
        <v>115</v>
      </c>
      <c r="B39" s="29"/>
      <c r="C39" s="44">
        <f t="shared" si="13"/>
        <v>0</v>
      </c>
      <c r="D39" s="44"/>
      <c r="E39" s="44"/>
      <c r="F39" s="44"/>
      <c r="G39" s="44">
        <f t="shared" si="14"/>
        <v>0</v>
      </c>
      <c r="H39" s="44"/>
      <c r="I39" s="44"/>
      <c r="J39" s="44"/>
      <c r="K39" s="44">
        <f t="shared" si="1"/>
        <v>0</v>
      </c>
      <c r="L39" s="13"/>
    </row>
    <row r="40" spans="1:12" ht="36.75" customHeight="1">
      <c r="A40" s="8" t="s">
        <v>119</v>
      </c>
      <c r="B40" s="29"/>
      <c r="C40" s="44">
        <f t="shared" si="13"/>
        <v>3283.8</v>
      </c>
      <c r="D40" s="44"/>
      <c r="E40" s="44"/>
      <c r="F40" s="44">
        <v>3283.8</v>
      </c>
      <c r="G40" s="44">
        <f t="shared" si="14"/>
        <v>0</v>
      </c>
      <c r="H40" s="44"/>
      <c r="I40" s="44"/>
      <c r="J40" s="44"/>
      <c r="K40" s="44">
        <f aca="true" t="shared" si="15" ref="K40:K56">G40-C40</f>
        <v>-3283.8</v>
      </c>
      <c r="L40" s="13">
        <f>G40/C40*100</f>
        <v>0</v>
      </c>
    </row>
    <row r="41" spans="1:12" ht="62.25" customHeight="1">
      <c r="A41" s="8" t="s">
        <v>96</v>
      </c>
      <c r="B41" s="29" t="s">
        <v>40</v>
      </c>
      <c r="C41" s="44">
        <f t="shared" si="13"/>
        <v>14400</v>
      </c>
      <c r="D41" s="44"/>
      <c r="E41" s="44"/>
      <c r="F41" s="44">
        <v>14400</v>
      </c>
      <c r="G41" s="44">
        <f t="shared" si="14"/>
        <v>0</v>
      </c>
      <c r="H41" s="44"/>
      <c r="I41" s="44"/>
      <c r="J41" s="44"/>
      <c r="K41" s="44">
        <f t="shared" si="15"/>
        <v>-14400</v>
      </c>
      <c r="L41" s="13">
        <f>G41/C41*100</f>
        <v>0</v>
      </c>
    </row>
    <row r="42" spans="1:12" ht="19.5" customHeight="1">
      <c r="A42" s="8" t="s">
        <v>115</v>
      </c>
      <c r="B42" s="29"/>
      <c r="C42" s="44">
        <f t="shared" si="13"/>
        <v>0</v>
      </c>
      <c r="D42" s="44"/>
      <c r="E42" s="44"/>
      <c r="F42" s="44"/>
      <c r="G42" s="44">
        <f t="shared" si="14"/>
        <v>0</v>
      </c>
      <c r="H42" s="44"/>
      <c r="I42" s="44"/>
      <c r="J42" s="44"/>
      <c r="K42" s="44">
        <f t="shared" si="15"/>
        <v>0</v>
      </c>
      <c r="L42" s="13"/>
    </row>
    <row r="43" spans="1:12" ht="32.25" customHeight="1">
      <c r="A43" s="8" t="s">
        <v>121</v>
      </c>
      <c r="B43" s="29"/>
      <c r="C43" s="44">
        <f t="shared" si="13"/>
        <v>4400</v>
      </c>
      <c r="D43" s="44"/>
      <c r="E43" s="44"/>
      <c r="F43" s="44">
        <v>4400</v>
      </c>
      <c r="G43" s="44">
        <f t="shared" si="14"/>
        <v>0</v>
      </c>
      <c r="H43" s="44"/>
      <c r="I43" s="44"/>
      <c r="J43" s="44"/>
      <c r="K43" s="44">
        <f t="shared" si="15"/>
        <v>-4400</v>
      </c>
      <c r="L43" s="13">
        <f>G43/C43*100</f>
        <v>0</v>
      </c>
    </row>
    <row r="44" spans="1:12" ht="48.75" customHeight="1">
      <c r="A44" s="10" t="s">
        <v>67</v>
      </c>
      <c r="B44" s="29" t="s">
        <v>40</v>
      </c>
      <c r="C44" s="44">
        <f t="shared" si="13"/>
        <v>114443.3</v>
      </c>
      <c r="D44" s="44"/>
      <c r="E44" s="44"/>
      <c r="F44" s="44">
        <v>114443.3</v>
      </c>
      <c r="G44" s="44">
        <f t="shared" si="14"/>
        <v>6546.6</v>
      </c>
      <c r="H44" s="44"/>
      <c r="I44" s="44"/>
      <c r="J44" s="44">
        <v>6546.6</v>
      </c>
      <c r="K44" s="44">
        <f t="shared" si="15"/>
        <v>-107896.7</v>
      </c>
      <c r="L44" s="13">
        <f>G44/C44*100</f>
        <v>5.720387300960388</v>
      </c>
    </row>
    <row r="45" spans="1:12" ht="19.5" customHeight="1">
      <c r="A45" s="8" t="s">
        <v>115</v>
      </c>
      <c r="B45" s="29"/>
      <c r="C45" s="44">
        <f t="shared" si="13"/>
        <v>0</v>
      </c>
      <c r="D45" s="44"/>
      <c r="E45" s="44"/>
      <c r="F45" s="44"/>
      <c r="G45" s="44">
        <f t="shared" si="14"/>
        <v>0</v>
      </c>
      <c r="H45" s="44"/>
      <c r="I45" s="44"/>
      <c r="J45" s="44"/>
      <c r="K45" s="44">
        <f t="shared" si="15"/>
        <v>0</v>
      </c>
      <c r="L45" s="13"/>
    </row>
    <row r="46" spans="1:12" ht="34.5" customHeight="1">
      <c r="A46" s="8" t="s">
        <v>120</v>
      </c>
      <c r="B46" s="29"/>
      <c r="C46" s="44">
        <f t="shared" si="13"/>
        <v>4389.8</v>
      </c>
      <c r="D46" s="44"/>
      <c r="E46" s="44"/>
      <c r="F46" s="44">
        <v>4389.8</v>
      </c>
      <c r="G46" s="44">
        <f t="shared" si="14"/>
        <v>2989.9</v>
      </c>
      <c r="H46" s="44"/>
      <c r="I46" s="44"/>
      <c r="J46" s="44">
        <v>2989.9</v>
      </c>
      <c r="K46" s="44">
        <f t="shared" si="15"/>
        <v>-1399.9</v>
      </c>
      <c r="L46" s="13">
        <f aca="true" t="shared" si="16" ref="L46:L56">G46/C46*100</f>
        <v>68.11016447218552</v>
      </c>
    </row>
    <row r="47" spans="1:12" ht="17.25" customHeight="1">
      <c r="A47" s="11" t="s">
        <v>60</v>
      </c>
      <c r="B47" s="29"/>
      <c r="C47" s="45">
        <f>C48</f>
        <v>500</v>
      </c>
      <c r="D47" s="45">
        <f>D48</f>
        <v>0</v>
      </c>
      <c r="E47" s="45">
        <f>E48</f>
        <v>0</v>
      </c>
      <c r="F47" s="45">
        <f>F48</f>
        <v>500</v>
      </c>
      <c r="G47" s="44">
        <f t="shared" si="14"/>
        <v>0</v>
      </c>
      <c r="H47" s="45">
        <f>H48</f>
        <v>0</v>
      </c>
      <c r="I47" s="45">
        <f>I48</f>
        <v>0</v>
      </c>
      <c r="J47" s="45">
        <f>J48</f>
        <v>0</v>
      </c>
      <c r="K47" s="45">
        <f t="shared" si="15"/>
        <v>-500</v>
      </c>
      <c r="L47" s="52">
        <f t="shared" si="16"/>
        <v>0</v>
      </c>
    </row>
    <row r="48" spans="1:12" ht="50.25" customHeight="1">
      <c r="A48" s="10" t="s">
        <v>69</v>
      </c>
      <c r="B48" s="29" t="s">
        <v>40</v>
      </c>
      <c r="C48" s="44">
        <f>D48+E48+F48</f>
        <v>500</v>
      </c>
      <c r="D48" s="44"/>
      <c r="E48" s="44"/>
      <c r="F48" s="44">
        <v>500</v>
      </c>
      <c r="G48" s="44">
        <f t="shared" si="14"/>
        <v>0</v>
      </c>
      <c r="H48" s="44"/>
      <c r="I48" s="44"/>
      <c r="J48" s="44"/>
      <c r="K48" s="44">
        <f t="shared" si="15"/>
        <v>-500</v>
      </c>
      <c r="L48" s="13">
        <f t="shared" si="16"/>
        <v>0</v>
      </c>
    </row>
    <row r="49" spans="1:12" ht="22.5" customHeight="1">
      <c r="A49" s="54" t="s">
        <v>20</v>
      </c>
      <c r="B49" s="56"/>
      <c r="C49" s="57">
        <f aca="true" t="shared" si="17" ref="C49:F50">C50</f>
        <v>81820.2</v>
      </c>
      <c r="D49" s="57">
        <f t="shared" si="17"/>
        <v>5290.9</v>
      </c>
      <c r="E49" s="57">
        <f t="shared" si="17"/>
        <v>76529.3</v>
      </c>
      <c r="F49" s="57">
        <f t="shared" si="17"/>
        <v>0</v>
      </c>
      <c r="G49" s="57">
        <f t="shared" si="14"/>
        <v>0</v>
      </c>
      <c r="H49" s="57">
        <f aca="true" t="shared" si="18" ref="H49:J50">H50</f>
        <v>0</v>
      </c>
      <c r="I49" s="57">
        <f t="shared" si="18"/>
        <v>0</v>
      </c>
      <c r="J49" s="57">
        <f t="shared" si="18"/>
        <v>0</v>
      </c>
      <c r="K49" s="57">
        <f t="shared" si="15"/>
        <v>-81820.2</v>
      </c>
      <c r="L49" s="58">
        <f t="shared" si="16"/>
        <v>0</v>
      </c>
    </row>
    <row r="50" spans="1:12" ht="22.5" customHeight="1">
      <c r="A50" s="11" t="s">
        <v>72</v>
      </c>
      <c r="B50" s="29"/>
      <c r="C50" s="44">
        <f t="shared" si="17"/>
        <v>81820.2</v>
      </c>
      <c r="D50" s="44">
        <f t="shared" si="17"/>
        <v>5290.9</v>
      </c>
      <c r="E50" s="44">
        <f t="shared" si="17"/>
        <v>76529.3</v>
      </c>
      <c r="F50" s="44">
        <f t="shared" si="17"/>
        <v>0</v>
      </c>
      <c r="G50" s="44">
        <f t="shared" si="14"/>
        <v>0</v>
      </c>
      <c r="H50" s="44">
        <f t="shared" si="18"/>
        <v>0</v>
      </c>
      <c r="I50" s="44">
        <f t="shared" si="18"/>
        <v>0</v>
      </c>
      <c r="J50" s="44">
        <f t="shared" si="18"/>
        <v>0</v>
      </c>
      <c r="K50" s="44">
        <f t="shared" si="15"/>
        <v>-81820.2</v>
      </c>
      <c r="L50" s="13">
        <f t="shared" si="16"/>
        <v>0</v>
      </c>
    </row>
    <row r="51" spans="1:12" ht="41.25" customHeight="1">
      <c r="A51" s="10" t="s">
        <v>73</v>
      </c>
      <c r="B51" s="29" t="s">
        <v>40</v>
      </c>
      <c r="C51" s="44">
        <f>D51+E51+F51</f>
        <v>81820.2</v>
      </c>
      <c r="D51" s="44">
        <v>5290.9</v>
      </c>
      <c r="E51" s="44">
        <v>76529.3</v>
      </c>
      <c r="F51" s="44"/>
      <c r="G51" s="44">
        <f t="shared" si="14"/>
        <v>0</v>
      </c>
      <c r="H51" s="44"/>
      <c r="I51" s="44"/>
      <c r="J51" s="44"/>
      <c r="K51" s="44">
        <f t="shared" si="15"/>
        <v>-81820.2</v>
      </c>
      <c r="L51" s="13">
        <f t="shared" si="16"/>
        <v>0</v>
      </c>
    </row>
    <row r="52" spans="1:12" ht="19.5" customHeight="1">
      <c r="A52" s="6" t="s">
        <v>61</v>
      </c>
      <c r="B52" s="6"/>
      <c r="C52" s="46">
        <f aca="true" t="shared" si="19" ref="C52:J52">C53</f>
        <v>72330.1</v>
      </c>
      <c r="D52" s="46">
        <f t="shared" si="19"/>
        <v>0</v>
      </c>
      <c r="E52" s="46">
        <f t="shared" si="19"/>
        <v>0</v>
      </c>
      <c r="F52" s="46">
        <f t="shared" si="19"/>
        <v>72330.1</v>
      </c>
      <c r="G52" s="46">
        <f t="shared" si="19"/>
        <v>11000</v>
      </c>
      <c r="H52" s="46">
        <f t="shared" si="19"/>
        <v>0</v>
      </c>
      <c r="I52" s="46">
        <f t="shared" si="19"/>
        <v>0</v>
      </c>
      <c r="J52" s="46">
        <f t="shared" si="19"/>
        <v>11000</v>
      </c>
      <c r="K52" s="46">
        <f t="shared" si="15"/>
        <v>-61330.100000000006</v>
      </c>
      <c r="L52" s="14">
        <f t="shared" si="16"/>
        <v>15.208053078870346</v>
      </c>
    </row>
    <row r="53" spans="1:12" ht="17.25" customHeight="1">
      <c r="A53" s="7" t="s">
        <v>62</v>
      </c>
      <c r="B53" s="7"/>
      <c r="C53" s="45">
        <f aca="true" t="shared" si="20" ref="C53:J53">C54+C55</f>
        <v>72330.1</v>
      </c>
      <c r="D53" s="45">
        <f t="shared" si="20"/>
        <v>0</v>
      </c>
      <c r="E53" s="45">
        <f t="shared" si="20"/>
        <v>0</v>
      </c>
      <c r="F53" s="45">
        <f t="shared" si="20"/>
        <v>72330.1</v>
      </c>
      <c r="G53" s="45">
        <f t="shared" si="20"/>
        <v>11000</v>
      </c>
      <c r="H53" s="45">
        <f t="shared" si="20"/>
        <v>0</v>
      </c>
      <c r="I53" s="45">
        <f t="shared" si="20"/>
        <v>0</v>
      </c>
      <c r="J53" s="45">
        <f t="shared" si="20"/>
        <v>11000</v>
      </c>
      <c r="K53" s="45">
        <f t="shared" si="15"/>
        <v>-61330.100000000006</v>
      </c>
      <c r="L53" s="52">
        <f t="shared" si="16"/>
        <v>15.208053078870346</v>
      </c>
    </row>
    <row r="54" spans="1:12" ht="48" customHeight="1">
      <c r="A54" s="8" t="s">
        <v>63</v>
      </c>
      <c r="B54" s="29" t="s">
        <v>40</v>
      </c>
      <c r="C54" s="44">
        <f>D54+E54+F54</f>
        <v>16139.2</v>
      </c>
      <c r="D54" s="44"/>
      <c r="E54" s="44"/>
      <c r="F54" s="44">
        <v>16139.2</v>
      </c>
      <c r="G54" s="44">
        <f>H54+I54+J54</f>
        <v>11000</v>
      </c>
      <c r="H54" s="44"/>
      <c r="I54" s="44"/>
      <c r="J54" s="44">
        <v>11000</v>
      </c>
      <c r="K54" s="44">
        <f t="shared" si="15"/>
        <v>-5139.200000000001</v>
      </c>
      <c r="L54" s="13">
        <f t="shared" si="16"/>
        <v>68.15703380588877</v>
      </c>
    </row>
    <row r="55" spans="1:12" ht="36.75" customHeight="1">
      <c r="A55" s="8" t="s">
        <v>101</v>
      </c>
      <c r="B55" s="29" t="s">
        <v>40</v>
      </c>
      <c r="C55" s="44">
        <f>D55+E55+F55</f>
        <v>56190.9</v>
      </c>
      <c r="D55" s="44"/>
      <c r="E55" s="44"/>
      <c r="F55" s="44">
        <v>56190.9</v>
      </c>
      <c r="G55" s="44"/>
      <c r="H55" s="44"/>
      <c r="I55" s="44"/>
      <c r="J55" s="44"/>
      <c r="K55" s="44">
        <f t="shared" si="15"/>
        <v>-56190.9</v>
      </c>
      <c r="L55" s="13">
        <f t="shared" si="16"/>
        <v>0</v>
      </c>
    </row>
    <row r="56" spans="1:12" s="5" customFormat="1" ht="33.75" customHeight="1">
      <c r="A56" s="6" t="s">
        <v>21</v>
      </c>
      <c r="B56" s="6"/>
      <c r="C56" s="46">
        <f aca="true" t="shared" si="21" ref="C56:J56">C9+C12+C22+C34+C49+C52</f>
        <v>1115059.2</v>
      </c>
      <c r="D56" s="46">
        <f t="shared" si="21"/>
        <v>120224.9</v>
      </c>
      <c r="E56" s="46">
        <f t="shared" si="21"/>
        <v>556844.7000000001</v>
      </c>
      <c r="F56" s="46">
        <f t="shared" si="21"/>
        <v>437989.6</v>
      </c>
      <c r="G56" s="46">
        <f t="shared" si="21"/>
        <v>630755.7999999999</v>
      </c>
      <c r="H56" s="46">
        <f t="shared" si="21"/>
        <v>71691.3</v>
      </c>
      <c r="I56" s="46">
        <f t="shared" si="21"/>
        <v>430519.6</v>
      </c>
      <c r="J56" s="46">
        <f t="shared" si="21"/>
        <v>128544.9</v>
      </c>
      <c r="K56" s="46">
        <f t="shared" si="15"/>
        <v>-484303.4</v>
      </c>
      <c r="L56" s="14">
        <f t="shared" si="16"/>
        <v>56.56702352664325</v>
      </c>
    </row>
    <row r="58" spans="1:3" ht="30.75" customHeight="1">
      <c r="A58" s="25" t="s">
        <v>132</v>
      </c>
      <c r="C58" s="25" t="s">
        <v>133</v>
      </c>
    </row>
    <row r="59" ht="57.75" customHeight="1">
      <c r="A59" s="1" t="s">
        <v>44</v>
      </c>
    </row>
    <row r="60" ht="15">
      <c r="B60" s="25"/>
    </row>
  </sheetData>
  <mergeCells count="16">
    <mergeCell ref="A32:A33"/>
    <mergeCell ref="B32:B33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27" right="0.17" top="0.38" bottom="0.49" header="0.55" footer="0.57"/>
  <pageSetup fitToHeight="2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60"/>
  <sheetViews>
    <sheetView showZeros="0" view="pageBreakPreview" zoomScale="75" zoomScaleSheetLayoutView="75" workbookViewId="0" topLeftCell="A1">
      <pane xSplit="1" ySplit="8" topLeftCell="B48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E52" sqref="E52"/>
    </sheetView>
  </sheetViews>
  <sheetFormatPr defaultColWidth="9.003906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143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5"/>
      <c r="B3" s="75"/>
      <c r="C3" s="75"/>
      <c r="D3" s="75"/>
      <c r="E3" s="75"/>
      <c r="F3" s="75"/>
      <c r="G3" s="24"/>
      <c r="H3" s="24"/>
      <c r="I3" s="24"/>
      <c r="J3" s="24"/>
      <c r="K3" s="24"/>
      <c r="L3" s="2"/>
      <c r="M3" s="2"/>
      <c r="N3" s="2"/>
    </row>
    <row r="4" spans="1:28" ht="12" customHeight="1">
      <c r="A4" s="78" t="s">
        <v>42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6" t="s">
        <v>29</v>
      </c>
      <c r="B5" s="72" t="s">
        <v>39</v>
      </c>
      <c r="C5" s="77" t="s">
        <v>47</v>
      </c>
      <c r="D5" s="77"/>
      <c r="E5" s="77"/>
      <c r="F5" s="77"/>
      <c r="G5" s="81" t="s">
        <v>144</v>
      </c>
      <c r="H5" s="82"/>
      <c r="I5" s="82"/>
      <c r="J5" s="83"/>
      <c r="K5" s="72" t="s">
        <v>34</v>
      </c>
      <c r="L5" s="79" t="s">
        <v>36</v>
      </c>
    </row>
    <row r="6" spans="1:12" ht="29.25" customHeight="1">
      <c r="A6" s="76"/>
      <c r="B6" s="73"/>
      <c r="C6" s="77" t="s">
        <v>10</v>
      </c>
      <c r="D6" s="77" t="s">
        <v>11</v>
      </c>
      <c r="E6" s="77"/>
      <c r="F6" s="77"/>
      <c r="G6" s="84" t="s">
        <v>10</v>
      </c>
      <c r="H6" s="81" t="s">
        <v>11</v>
      </c>
      <c r="I6" s="82"/>
      <c r="J6" s="83"/>
      <c r="K6" s="74"/>
      <c r="L6" s="80"/>
    </row>
    <row r="7" spans="1:12" ht="30.75" customHeight="1">
      <c r="A7" s="76"/>
      <c r="B7" s="74"/>
      <c r="C7" s="77"/>
      <c r="D7" s="30" t="s">
        <v>12</v>
      </c>
      <c r="E7" s="30" t="s">
        <v>13</v>
      </c>
      <c r="F7" s="30" t="s">
        <v>14</v>
      </c>
      <c r="G7" s="85"/>
      <c r="H7" s="30" t="s">
        <v>12</v>
      </c>
      <c r="I7" s="30" t="s">
        <v>13</v>
      </c>
      <c r="J7" s="30" t="s">
        <v>14</v>
      </c>
      <c r="K7" s="30" t="s">
        <v>35</v>
      </c>
      <c r="L7" s="30" t="s">
        <v>35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0">
        <v>12</v>
      </c>
    </row>
    <row r="9" spans="1:12" ht="30" customHeight="1">
      <c r="A9" s="16" t="s">
        <v>24</v>
      </c>
      <c r="B9" s="16"/>
      <c r="C9" s="38">
        <f aca="true" t="shared" si="0" ref="C9:J10">C10</f>
        <v>18000000</v>
      </c>
      <c r="D9" s="38">
        <f t="shared" si="0"/>
        <v>0</v>
      </c>
      <c r="E9" s="38">
        <f t="shared" si="0"/>
        <v>0</v>
      </c>
      <c r="F9" s="38">
        <f t="shared" si="0"/>
        <v>18000000</v>
      </c>
      <c r="G9" s="51">
        <f t="shared" si="0"/>
        <v>18000000</v>
      </c>
      <c r="H9" s="51">
        <f t="shared" si="0"/>
        <v>0</v>
      </c>
      <c r="I9" s="51">
        <f t="shared" si="0"/>
        <v>0</v>
      </c>
      <c r="J9" s="51">
        <f t="shared" si="0"/>
        <v>18000000</v>
      </c>
      <c r="K9" s="51">
        <f aca="true" t="shared" si="1" ref="K9:K56">G9-C9</f>
        <v>0</v>
      </c>
      <c r="L9" s="49">
        <f aca="true" t="shared" si="2" ref="L9:L38">G9/C9*100</f>
        <v>100</v>
      </c>
    </row>
    <row r="10" spans="1:12" ht="98.25" customHeight="1">
      <c r="A10" s="17" t="s">
        <v>25</v>
      </c>
      <c r="B10" s="17"/>
      <c r="C10" s="37">
        <f t="shared" si="0"/>
        <v>18000000</v>
      </c>
      <c r="D10" s="37">
        <f t="shared" si="0"/>
        <v>0</v>
      </c>
      <c r="E10" s="37">
        <f t="shared" si="0"/>
        <v>0</v>
      </c>
      <c r="F10" s="37">
        <f t="shared" si="0"/>
        <v>18000000</v>
      </c>
      <c r="G10" s="37">
        <f t="shared" si="0"/>
        <v>18000000</v>
      </c>
      <c r="H10" s="37">
        <f t="shared" si="0"/>
        <v>0</v>
      </c>
      <c r="I10" s="37">
        <f t="shared" si="0"/>
        <v>0</v>
      </c>
      <c r="J10" s="37">
        <f t="shared" si="0"/>
        <v>18000000</v>
      </c>
      <c r="K10" s="33">
        <f t="shared" si="1"/>
        <v>0</v>
      </c>
      <c r="L10" s="50">
        <f t="shared" si="2"/>
        <v>100</v>
      </c>
    </row>
    <row r="11" spans="1:12" ht="60.75" customHeight="1">
      <c r="A11" s="18" t="s">
        <v>30</v>
      </c>
      <c r="B11" s="29" t="s">
        <v>40</v>
      </c>
      <c r="C11" s="36">
        <f>D11+E11+F11</f>
        <v>18000000</v>
      </c>
      <c r="D11" s="36"/>
      <c r="E11" s="36"/>
      <c r="F11" s="36">
        <v>18000000</v>
      </c>
      <c r="G11" s="36">
        <f>H11+I11+J11</f>
        <v>18000000</v>
      </c>
      <c r="H11" s="36"/>
      <c r="I11" s="36"/>
      <c r="J11" s="36">
        <v>18000000</v>
      </c>
      <c r="K11" s="31">
        <f t="shared" si="1"/>
        <v>0</v>
      </c>
      <c r="L11" s="4">
        <f t="shared" si="2"/>
        <v>100</v>
      </c>
    </row>
    <row r="12" spans="1:12" ht="18.75" customHeight="1">
      <c r="A12" s="12" t="s">
        <v>17</v>
      </c>
      <c r="B12" s="12"/>
      <c r="C12" s="32">
        <f aca="true" t="shared" si="3" ref="C12:J12">C13</f>
        <v>524134000</v>
      </c>
      <c r="D12" s="32">
        <f t="shared" si="3"/>
        <v>114934000</v>
      </c>
      <c r="E12" s="32">
        <f t="shared" si="3"/>
        <v>400000000</v>
      </c>
      <c r="F12" s="32">
        <f t="shared" si="3"/>
        <v>9200000</v>
      </c>
      <c r="G12" s="32">
        <f t="shared" si="3"/>
        <v>505777798.8</v>
      </c>
      <c r="H12" s="32">
        <f t="shared" si="3"/>
        <v>105899000</v>
      </c>
      <c r="I12" s="32">
        <f t="shared" si="3"/>
        <v>395036328.8</v>
      </c>
      <c r="J12" s="32">
        <f t="shared" si="3"/>
        <v>4842470</v>
      </c>
      <c r="K12" s="51">
        <f t="shared" si="1"/>
        <v>-18356201.199999988</v>
      </c>
      <c r="L12" s="49">
        <f t="shared" si="2"/>
        <v>96.49780376773879</v>
      </c>
    </row>
    <row r="13" spans="1:12" ht="15.75" customHeight="1">
      <c r="A13" s="7" t="s">
        <v>91</v>
      </c>
      <c r="B13" s="7"/>
      <c r="C13" s="37">
        <f aca="true" t="shared" si="4" ref="C13:J13">C14+C15+C16+C17+C18+C19+C20+C21</f>
        <v>524134000</v>
      </c>
      <c r="D13" s="33">
        <f t="shared" si="4"/>
        <v>114934000</v>
      </c>
      <c r="E13" s="33">
        <f t="shared" si="4"/>
        <v>400000000</v>
      </c>
      <c r="F13" s="37">
        <f t="shared" si="4"/>
        <v>9200000</v>
      </c>
      <c r="G13" s="37">
        <f t="shared" si="4"/>
        <v>505777798.8</v>
      </c>
      <c r="H13" s="33">
        <f t="shared" si="4"/>
        <v>105899000</v>
      </c>
      <c r="I13" s="33">
        <f t="shared" si="4"/>
        <v>395036328.8</v>
      </c>
      <c r="J13" s="37">
        <f t="shared" si="4"/>
        <v>4842470</v>
      </c>
      <c r="K13" s="33">
        <f t="shared" si="1"/>
        <v>-18356201.199999988</v>
      </c>
      <c r="L13" s="50">
        <f t="shared" si="2"/>
        <v>96.49780376773879</v>
      </c>
    </row>
    <row r="14" spans="1:12" ht="75.75" customHeight="1">
      <c r="A14" s="22" t="s">
        <v>49</v>
      </c>
      <c r="B14" s="29" t="s">
        <v>40</v>
      </c>
      <c r="C14" s="34">
        <f aca="true" t="shared" si="5" ref="C14:C21">D14+E14+F14</f>
        <v>1000000</v>
      </c>
      <c r="D14" s="34"/>
      <c r="E14" s="34"/>
      <c r="F14" s="34">
        <v>1000000</v>
      </c>
      <c r="G14" s="34">
        <f aca="true" t="shared" si="6" ref="G14:G21">H14+I14+J14</f>
        <v>0</v>
      </c>
      <c r="H14" s="34"/>
      <c r="I14" s="34"/>
      <c r="J14" s="34"/>
      <c r="K14" s="31">
        <f t="shared" si="1"/>
        <v>-1000000</v>
      </c>
      <c r="L14" s="4">
        <f t="shared" si="2"/>
        <v>0</v>
      </c>
    </row>
    <row r="15" spans="1:12" ht="75.75" customHeight="1">
      <c r="A15" s="22" t="s">
        <v>102</v>
      </c>
      <c r="B15" s="29" t="s">
        <v>40</v>
      </c>
      <c r="C15" s="34">
        <f t="shared" si="5"/>
        <v>114934000</v>
      </c>
      <c r="D15" s="34">
        <v>114934000</v>
      </c>
      <c r="E15" s="34"/>
      <c r="F15" s="34"/>
      <c r="G15" s="34">
        <f t="shared" si="6"/>
        <v>105899000</v>
      </c>
      <c r="H15" s="34">
        <v>105899000</v>
      </c>
      <c r="I15" s="34"/>
      <c r="J15" s="34"/>
      <c r="K15" s="31">
        <f t="shared" si="1"/>
        <v>-9035000</v>
      </c>
      <c r="L15" s="4">
        <f t="shared" si="2"/>
        <v>92.13896671132999</v>
      </c>
    </row>
    <row r="16" spans="1:12" ht="107.25" customHeight="1">
      <c r="A16" s="22" t="s">
        <v>145</v>
      </c>
      <c r="B16" s="29" t="s">
        <v>40</v>
      </c>
      <c r="C16" s="34">
        <f t="shared" si="5"/>
        <v>8200000</v>
      </c>
      <c r="D16" s="34"/>
      <c r="E16" s="34"/>
      <c r="F16" s="34">
        <v>8200000</v>
      </c>
      <c r="G16" s="34">
        <f t="shared" si="6"/>
        <v>4842470</v>
      </c>
      <c r="H16" s="34"/>
      <c r="I16" s="34"/>
      <c r="J16" s="34">
        <v>4842470</v>
      </c>
      <c r="K16" s="31">
        <f t="shared" si="1"/>
        <v>-3357530</v>
      </c>
      <c r="L16" s="4">
        <f t="shared" si="2"/>
        <v>59.05451219512196</v>
      </c>
    </row>
    <row r="17" spans="1:12" ht="61.5" customHeight="1">
      <c r="A17" s="22" t="s">
        <v>74</v>
      </c>
      <c r="B17" s="29" t="s">
        <v>40</v>
      </c>
      <c r="C17" s="34">
        <f t="shared" si="5"/>
        <v>16185895</v>
      </c>
      <c r="D17" s="34"/>
      <c r="E17" s="34">
        <v>16185895</v>
      </c>
      <c r="F17" s="34"/>
      <c r="G17" s="34">
        <f t="shared" si="6"/>
        <v>16185895</v>
      </c>
      <c r="H17" s="34"/>
      <c r="I17" s="34">
        <v>16185895</v>
      </c>
      <c r="J17" s="34"/>
      <c r="K17" s="31">
        <f t="shared" si="1"/>
        <v>0</v>
      </c>
      <c r="L17" s="4">
        <f t="shared" si="2"/>
        <v>100</v>
      </c>
    </row>
    <row r="18" spans="1:12" ht="60.75" customHeight="1">
      <c r="A18" s="22" t="s">
        <v>75</v>
      </c>
      <c r="B18" s="59" t="s">
        <v>41</v>
      </c>
      <c r="C18" s="34">
        <f t="shared" si="5"/>
        <v>60075</v>
      </c>
      <c r="D18" s="34"/>
      <c r="E18" s="34">
        <v>60075</v>
      </c>
      <c r="F18" s="34"/>
      <c r="G18" s="34">
        <f t="shared" si="6"/>
        <v>0</v>
      </c>
      <c r="H18" s="34"/>
      <c r="I18" s="34"/>
      <c r="J18" s="34"/>
      <c r="K18" s="31">
        <f t="shared" si="1"/>
        <v>-60075</v>
      </c>
      <c r="L18" s="4">
        <f t="shared" si="2"/>
        <v>0</v>
      </c>
    </row>
    <row r="19" spans="1:12" ht="64.5" customHeight="1">
      <c r="A19" s="22" t="s">
        <v>45</v>
      </c>
      <c r="B19" s="29" t="s">
        <v>40</v>
      </c>
      <c r="C19" s="34">
        <f t="shared" si="5"/>
        <v>98705200</v>
      </c>
      <c r="D19" s="34"/>
      <c r="E19" s="34">
        <v>98705200</v>
      </c>
      <c r="F19" s="34"/>
      <c r="G19" s="34">
        <f t="shared" si="6"/>
        <v>98705200</v>
      </c>
      <c r="H19" s="34"/>
      <c r="I19" s="34">
        <v>98705200</v>
      </c>
      <c r="J19" s="34"/>
      <c r="K19" s="31">
        <f t="shared" si="1"/>
        <v>0</v>
      </c>
      <c r="L19" s="4">
        <f t="shared" si="2"/>
        <v>100</v>
      </c>
    </row>
    <row r="20" spans="1:12" ht="93" customHeight="1">
      <c r="A20" s="22" t="s">
        <v>107</v>
      </c>
      <c r="B20" s="29" t="s">
        <v>40</v>
      </c>
      <c r="C20" s="34">
        <f t="shared" si="5"/>
        <v>186976906</v>
      </c>
      <c r="D20" s="34"/>
      <c r="E20" s="34">
        <v>186976906</v>
      </c>
      <c r="F20" s="34"/>
      <c r="G20" s="34">
        <f t="shared" si="6"/>
        <v>186976906</v>
      </c>
      <c r="H20" s="34"/>
      <c r="I20" s="34">
        <v>186976906</v>
      </c>
      <c r="J20" s="34"/>
      <c r="K20" s="31">
        <f t="shared" si="1"/>
        <v>0</v>
      </c>
      <c r="L20" s="4">
        <f t="shared" si="2"/>
        <v>100</v>
      </c>
    </row>
    <row r="21" spans="1:12" ht="76.5" customHeight="1">
      <c r="A21" s="22" t="s">
        <v>81</v>
      </c>
      <c r="B21" s="29" t="s">
        <v>40</v>
      </c>
      <c r="C21" s="34">
        <f t="shared" si="5"/>
        <v>98071924</v>
      </c>
      <c r="D21" s="34"/>
      <c r="E21" s="34">
        <v>98071924</v>
      </c>
      <c r="F21" s="34"/>
      <c r="G21" s="34">
        <f t="shared" si="6"/>
        <v>93168327.8</v>
      </c>
      <c r="H21" s="34"/>
      <c r="I21" s="34">
        <v>93168327.8</v>
      </c>
      <c r="J21" s="34"/>
      <c r="K21" s="31">
        <f t="shared" si="1"/>
        <v>-4903596.200000003</v>
      </c>
      <c r="L21" s="4">
        <f t="shared" si="2"/>
        <v>95</v>
      </c>
    </row>
    <row r="22" spans="1:12" ht="30.75" customHeight="1">
      <c r="A22" s="6" t="s">
        <v>18</v>
      </c>
      <c r="B22" s="6"/>
      <c r="C22" s="32">
        <f aca="true" t="shared" si="7" ref="C22:J22">C23+C28+C31</f>
        <v>203178400</v>
      </c>
      <c r="D22" s="32">
        <f t="shared" si="7"/>
        <v>0</v>
      </c>
      <c r="E22" s="32">
        <f t="shared" si="7"/>
        <v>80315400</v>
      </c>
      <c r="F22" s="32">
        <f t="shared" si="7"/>
        <v>122863000</v>
      </c>
      <c r="G22" s="32">
        <f t="shared" si="7"/>
        <v>111210159</v>
      </c>
      <c r="H22" s="32">
        <f t="shared" si="7"/>
        <v>0</v>
      </c>
      <c r="I22" s="32">
        <f t="shared" si="7"/>
        <v>39625899</v>
      </c>
      <c r="J22" s="32">
        <f t="shared" si="7"/>
        <v>71584260</v>
      </c>
      <c r="K22" s="51">
        <f t="shared" si="1"/>
        <v>-91968241</v>
      </c>
      <c r="L22" s="49">
        <f t="shared" si="2"/>
        <v>54.73522726825293</v>
      </c>
    </row>
    <row r="23" spans="1:12" ht="15.75" customHeight="1">
      <c r="A23" s="7" t="s">
        <v>22</v>
      </c>
      <c r="B23" s="7"/>
      <c r="C23" s="35">
        <f aca="true" t="shared" si="8" ref="C23:J23">C24+C25+C26+C27</f>
        <v>51788400</v>
      </c>
      <c r="D23" s="35">
        <f t="shared" si="8"/>
        <v>0</v>
      </c>
      <c r="E23" s="35">
        <f t="shared" si="8"/>
        <v>18925400</v>
      </c>
      <c r="F23" s="35">
        <f t="shared" si="8"/>
        <v>32863000</v>
      </c>
      <c r="G23" s="35">
        <f t="shared" si="8"/>
        <v>15530352</v>
      </c>
      <c r="H23" s="35">
        <f t="shared" si="8"/>
        <v>0</v>
      </c>
      <c r="I23" s="35">
        <f t="shared" si="8"/>
        <v>13808740</v>
      </c>
      <c r="J23" s="35">
        <f t="shared" si="8"/>
        <v>1721612</v>
      </c>
      <c r="K23" s="33">
        <f t="shared" si="1"/>
        <v>-36258048</v>
      </c>
      <c r="L23" s="50">
        <f t="shared" si="2"/>
        <v>29.988089996987743</v>
      </c>
    </row>
    <row r="24" spans="1:12" ht="34.5" customHeight="1">
      <c r="A24" s="10" t="s">
        <v>76</v>
      </c>
      <c r="B24" s="29" t="s">
        <v>40</v>
      </c>
      <c r="C24" s="34">
        <f>D24+E24+F24</f>
        <v>16500000</v>
      </c>
      <c r="D24" s="34"/>
      <c r="E24" s="34"/>
      <c r="F24" s="34">
        <v>16500000</v>
      </c>
      <c r="G24" s="34">
        <f>H24+I24+J24</f>
        <v>0</v>
      </c>
      <c r="H24" s="34"/>
      <c r="I24" s="34"/>
      <c r="J24" s="34"/>
      <c r="K24" s="31">
        <f t="shared" si="1"/>
        <v>-16500000</v>
      </c>
      <c r="L24" s="4">
        <f t="shared" si="2"/>
        <v>0</v>
      </c>
    </row>
    <row r="25" spans="1:12" ht="50.25" customHeight="1">
      <c r="A25" s="10" t="s">
        <v>126</v>
      </c>
      <c r="B25" s="29" t="s">
        <v>40</v>
      </c>
      <c r="C25" s="34">
        <f>D25+E25+F25</f>
        <v>3146866</v>
      </c>
      <c r="D25" s="34"/>
      <c r="E25" s="34"/>
      <c r="F25" s="34">
        <v>3146866</v>
      </c>
      <c r="G25" s="34">
        <f>H25+I25+J25</f>
        <v>1721612</v>
      </c>
      <c r="H25" s="34"/>
      <c r="I25" s="34"/>
      <c r="J25" s="34">
        <v>1721612</v>
      </c>
      <c r="K25" s="31">
        <f t="shared" si="1"/>
        <v>-1425254</v>
      </c>
      <c r="L25" s="4">
        <f t="shared" si="2"/>
        <v>54.70878010058261</v>
      </c>
    </row>
    <row r="26" spans="1:12" ht="48.75" customHeight="1">
      <c r="A26" s="10" t="s">
        <v>88</v>
      </c>
      <c r="B26" s="29" t="s">
        <v>40</v>
      </c>
      <c r="C26" s="34">
        <f>D26+E26+F26</f>
        <v>13216134</v>
      </c>
      <c r="D26" s="34"/>
      <c r="E26" s="34"/>
      <c r="F26" s="34">
        <v>13216134</v>
      </c>
      <c r="G26" s="34">
        <f>H26+I26+J26</f>
        <v>0</v>
      </c>
      <c r="H26" s="34"/>
      <c r="I26" s="34"/>
      <c r="J26" s="34"/>
      <c r="K26" s="31">
        <f t="shared" si="1"/>
        <v>-13216134</v>
      </c>
      <c r="L26" s="4">
        <f t="shared" si="2"/>
        <v>0</v>
      </c>
    </row>
    <row r="27" spans="1:12" ht="30.75" customHeight="1">
      <c r="A27" s="19" t="s">
        <v>77</v>
      </c>
      <c r="B27" s="29" t="s">
        <v>40</v>
      </c>
      <c r="C27" s="34">
        <f>D27+E27+F27</f>
        <v>18925400</v>
      </c>
      <c r="D27" s="34"/>
      <c r="E27" s="34">
        <v>18925400</v>
      </c>
      <c r="F27" s="34"/>
      <c r="G27" s="34">
        <f>H27+I27+J27</f>
        <v>13808740</v>
      </c>
      <c r="H27" s="34"/>
      <c r="I27" s="34">
        <v>13808740</v>
      </c>
      <c r="J27" s="34"/>
      <c r="K27" s="31">
        <f t="shared" si="1"/>
        <v>-5116660</v>
      </c>
      <c r="L27" s="4">
        <f t="shared" si="2"/>
        <v>72.96405888382809</v>
      </c>
    </row>
    <row r="28" spans="1:12" ht="17.25" customHeight="1">
      <c r="A28" s="7" t="s">
        <v>15</v>
      </c>
      <c r="B28" s="7"/>
      <c r="C28" s="35">
        <f aca="true" t="shared" si="9" ref="C28:J28">C29+C30</f>
        <v>91390000</v>
      </c>
      <c r="D28" s="35">
        <f t="shared" si="9"/>
        <v>0</v>
      </c>
      <c r="E28" s="35">
        <f t="shared" si="9"/>
        <v>61390000</v>
      </c>
      <c r="F28" s="35">
        <f t="shared" si="9"/>
        <v>30000000</v>
      </c>
      <c r="G28" s="35">
        <f t="shared" si="9"/>
        <v>35679807</v>
      </c>
      <c r="H28" s="35">
        <f t="shared" si="9"/>
        <v>0</v>
      </c>
      <c r="I28" s="35">
        <f t="shared" si="9"/>
        <v>25817159</v>
      </c>
      <c r="J28" s="35">
        <f t="shared" si="9"/>
        <v>9862648</v>
      </c>
      <c r="K28" s="31">
        <f t="shared" si="1"/>
        <v>-55710193</v>
      </c>
      <c r="L28" s="4">
        <f t="shared" si="2"/>
        <v>39.04125943757523</v>
      </c>
    </row>
    <row r="29" spans="1:12" ht="45.75" customHeight="1">
      <c r="A29" s="10" t="s">
        <v>26</v>
      </c>
      <c r="B29" s="29" t="s">
        <v>40</v>
      </c>
      <c r="C29" s="36">
        <f>D29+E29+F29</f>
        <v>5000000</v>
      </c>
      <c r="D29" s="36"/>
      <c r="E29" s="36"/>
      <c r="F29" s="36">
        <v>5000000</v>
      </c>
      <c r="G29" s="36">
        <f>H29+I29+J29</f>
        <v>3000000</v>
      </c>
      <c r="H29" s="36"/>
      <c r="I29" s="36"/>
      <c r="J29" s="36">
        <v>3000000</v>
      </c>
      <c r="K29" s="36">
        <f t="shared" si="1"/>
        <v>-2000000</v>
      </c>
      <c r="L29" s="13">
        <f t="shared" si="2"/>
        <v>60</v>
      </c>
    </row>
    <row r="30" spans="1:12" ht="63.75" customHeight="1">
      <c r="A30" s="10" t="s">
        <v>99</v>
      </c>
      <c r="B30" s="29" t="s">
        <v>40</v>
      </c>
      <c r="C30" s="36">
        <f>D30+E30+F30</f>
        <v>86390000</v>
      </c>
      <c r="D30" s="36"/>
      <c r="E30" s="36">
        <v>61390000</v>
      </c>
      <c r="F30" s="36">
        <v>25000000</v>
      </c>
      <c r="G30" s="36">
        <f>H30+I30+J30</f>
        <v>32679807</v>
      </c>
      <c r="H30" s="36"/>
      <c r="I30" s="36">
        <v>25817159</v>
      </c>
      <c r="J30" s="36">
        <v>6862648</v>
      </c>
      <c r="K30" s="36">
        <f t="shared" si="1"/>
        <v>-53710193</v>
      </c>
      <c r="L30" s="13">
        <f t="shared" si="2"/>
        <v>37.828228961685376</v>
      </c>
    </row>
    <row r="31" spans="1:12" ht="15.75" customHeight="1">
      <c r="A31" s="11" t="s">
        <v>27</v>
      </c>
      <c r="B31" s="26"/>
      <c r="C31" s="37">
        <f aca="true" t="shared" si="10" ref="C31:J31">C32+C33</f>
        <v>60000000</v>
      </c>
      <c r="D31" s="37">
        <f t="shared" si="10"/>
        <v>0</v>
      </c>
      <c r="E31" s="37">
        <f t="shared" si="10"/>
        <v>0</v>
      </c>
      <c r="F31" s="37">
        <f t="shared" si="10"/>
        <v>60000000</v>
      </c>
      <c r="G31" s="37">
        <f t="shared" si="10"/>
        <v>60000000</v>
      </c>
      <c r="H31" s="37">
        <f t="shared" si="10"/>
        <v>0</v>
      </c>
      <c r="I31" s="37">
        <f t="shared" si="10"/>
        <v>0</v>
      </c>
      <c r="J31" s="37">
        <f t="shared" si="10"/>
        <v>60000000</v>
      </c>
      <c r="K31" s="37">
        <f t="shared" si="1"/>
        <v>0</v>
      </c>
      <c r="L31" s="52">
        <f t="shared" si="2"/>
        <v>100</v>
      </c>
    </row>
    <row r="32" spans="1:12" ht="33.75" customHeight="1">
      <c r="A32" s="86" t="s">
        <v>111</v>
      </c>
      <c r="B32" s="88" t="s">
        <v>40</v>
      </c>
      <c r="C32" s="36">
        <f>D32+E32+F32</f>
        <v>59588220.12</v>
      </c>
      <c r="D32" s="36"/>
      <c r="E32" s="36"/>
      <c r="F32" s="36">
        <v>59588220.12</v>
      </c>
      <c r="G32" s="36">
        <f>H32+I32+J32</f>
        <v>59588220.12</v>
      </c>
      <c r="H32" s="36"/>
      <c r="I32" s="36"/>
      <c r="J32" s="36">
        <v>59588220.12</v>
      </c>
      <c r="K32" s="36">
        <f t="shared" si="1"/>
        <v>0</v>
      </c>
      <c r="L32" s="52">
        <f t="shared" si="2"/>
        <v>100</v>
      </c>
    </row>
    <row r="33" spans="1:12" ht="29.25" customHeight="1">
      <c r="A33" s="87"/>
      <c r="B33" s="89"/>
      <c r="C33" s="36">
        <f>D33+E33+F33</f>
        <v>411779.88</v>
      </c>
      <c r="D33" s="36"/>
      <c r="E33" s="36"/>
      <c r="F33" s="36">
        <v>411779.88</v>
      </c>
      <c r="G33" s="36">
        <f>H33+I33+J33</f>
        <v>411779.88</v>
      </c>
      <c r="H33" s="36"/>
      <c r="I33" s="36"/>
      <c r="J33" s="36">
        <v>411779.88</v>
      </c>
      <c r="K33" s="36">
        <f t="shared" si="1"/>
        <v>0</v>
      </c>
      <c r="L33" s="13">
        <f t="shared" si="2"/>
        <v>100</v>
      </c>
    </row>
    <row r="34" spans="1:12" ht="18" customHeight="1">
      <c r="A34" s="12" t="s">
        <v>19</v>
      </c>
      <c r="B34" s="28"/>
      <c r="C34" s="38">
        <f aca="true" t="shared" si="11" ref="C34:J34">C35+C47</f>
        <v>215596500</v>
      </c>
      <c r="D34" s="38">
        <f t="shared" si="11"/>
        <v>0</v>
      </c>
      <c r="E34" s="38">
        <f t="shared" si="11"/>
        <v>0</v>
      </c>
      <c r="F34" s="38">
        <f t="shared" si="11"/>
        <v>215596500</v>
      </c>
      <c r="G34" s="38">
        <f t="shared" si="11"/>
        <v>44804219</v>
      </c>
      <c r="H34" s="38">
        <f t="shared" si="11"/>
        <v>0</v>
      </c>
      <c r="I34" s="38">
        <f t="shared" si="11"/>
        <v>0</v>
      </c>
      <c r="J34" s="38">
        <f t="shared" si="11"/>
        <v>44804219</v>
      </c>
      <c r="K34" s="38">
        <f t="shared" si="1"/>
        <v>-170792281</v>
      </c>
      <c r="L34" s="14">
        <f t="shared" si="2"/>
        <v>20.781515006041378</v>
      </c>
    </row>
    <row r="35" spans="1:12" ht="18" customHeight="1">
      <c r="A35" s="7" t="s">
        <v>16</v>
      </c>
      <c r="B35" s="27"/>
      <c r="C35" s="37">
        <f aca="true" t="shared" si="12" ref="C35:J35">C36+C37+C38+C41+C44</f>
        <v>215096500</v>
      </c>
      <c r="D35" s="37">
        <f t="shared" si="12"/>
        <v>0</v>
      </c>
      <c r="E35" s="37">
        <f t="shared" si="12"/>
        <v>0</v>
      </c>
      <c r="F35" s="37">
        <f t="shared" si="12"/>
        <v>215096500</v>
      </c>
      <c r="G35" s="37">
        <f t="shared" si="12"/>
        <v>44804219</v>
      </c>
      <c r="H35" s="37">
        <f t="shared" si="12"/>
        <v>0</v>
      </c>
      <c r="I35" s="37">
        <f t="shared" si="12"/>
        <v>0</v>
      </c>
      <c r="J35" s="37">
        <f t="shared" si="12"/>
        <v>44804219</v>
      </c>
      <c r="K35" s="37">
        <f t="shared" si="1"/>
        <v>-170292281</v>
      </c>
      <c r="L35" s="52">
        <f t="shared" si="2"/>
        <v>20.829822428537888</v>
      </c>
    </row>
    <row r="36" spans="1:12" ht="75" customHeight="1">
      <c r="A36" s="8" t="s">
        <v>57</v>
      </c>
      <c r="B36" s="29" t="s">
        <v>40</v>
      </c>
      <c r="C36" s="36">
        <f>D36+E36+F36</f>
        <v>20000000</v>
      </c>
      <c r="D36" s="36"/>
      <c r="E36" s="36"/>
      <c r="F36" s="36">
        <v>20000000</v>
      </c>
      <c r="G36" s="36">
        <f aca="true" t="shared" si="13" ref="G36:G46">H36+I36+J36</f>
        <v>20000000</v>
      </c>
      <c r="H36" s="36"/>
      <c r="I36" s="36"/>
      <c r="J36" s="36">
        <v>20000000</v>
      </c>
      <c r="K36" s="36">
        <f t="shared" si="1"/>
        <v>0</v>
      </c>
      <c r="L36" s="13">
        <f t="shared" si="2"/>
        <v>100</v>
      </c>
    </row>
    <row r="37" spans="1:12" ht="109.5" customHeight="1">
      <c r="A37" s="8" t="s">
        <v>135</v>
      </c>
      <c r="B37" s="29" t="s">
        <v>40</v>
      </c>
      <c r="C37" s="36">
        <f>D37+E37+F37</f>
        <v>2000000</v>
      </c>
      <c r="D37" s="36"/>
      <c r="E37" s="36"/>
      <c r="F37" s="36">
        <v>2000000</v>
      </c>
      <c r="G37" s="36">
        <f t="shared" si="13"/>
        <v>0</v>
      </c>
      <c r="H37" s="36"/>
      <c r="I37" s="36"/>
      <c r="J37" s="36"/>
      <c r="K37" s="36">
        <f t="shared" si="1"/>
        <v>-2000000</v>
      </c>
      <c r="L37" s="13">
        <f t="shared" si="2"/>
        <v>0</v>
      </c>
    </row>
    <row r="38" spans="1:12" ht="63" customHeight="1">
      <c r="A38" s="8" t="s">
        <v>122</v>
      </c>
      <c r="B38" s="29" t="s">
        <v>40</v>
      </c>
      <c r="C38" s="36">
        <f>D38+E38+F38</f>
        <v>64253221</v>
      </c>
      <c r="D38" s="36"/>
      <c r="E38" s="36"/>
      <c r="F38" s="36">
        <v>64253221</v>
      </c>
      <c r="G38" s="36">
        <f t="shared" si="13"/>
        <v>12992755</v>
      </c>
      <c r="H38" s="36"/>
      <c r="I38" s="36"/>
      <c r="J38" s="36">
        <v>12992755</v>
      </c>
      <c r="K38" s="36">
        <f t="shared" si="1"/>
        <v>-51260466</v>
      </c>
      <c r="L38" s="13">
        <f t="shared" si="2"/>
        <v>20.22117303660154</v>
      </c>
    </row>
    <row r="39" spans="1:12" ht="21" customHeight="1">
      <c r="A39" s="8" t="s">
        <v>115</v>
      </c>
      <c r="B39" s="29"/>
      <c r="C39" s="36"/>
      <c r="D39" s="36"/>
      <c r="E39" s="36"/>
      <c r="F39" s="36"/>
      <c r="G39" s="36">
        <f t="shared" si="13"/>
        <v>0</v>
      </c>
      <c r="H39" s="36"/>
      <c r="I39" s="36"/>
      <c r="J39" s="36"/>
      <c r="K39" s="36">
        <f t="shared" si="1"/>
        <v>0</v>
      </c>
      <c r="L39" s="13"/>
    </row>
    <row r="40" spans="1:12" ht="30" customHeight="1">
      <c r="A40" s="8" t="s">
        <v>116</v>
      </c>
      <c r="B40" s="29"/>
      <c r="C40" s="36">
        <f>D40+E40+F40</f>
        <v>3283834</v>
      </c>
      <c r="D40" s="36"/>
      <c r="E40" s="36"/>
      <c r="F40" s="36">
        <v>3283834</v>
      </c>
      <c r="G40" s="36">
        <f t="shared" si="13"/>
        <v>1967901</v>
      </c>
      <c r="H40" s="36"/>
      <c r="I40" s="36"/>
      <c r="J40" s="36">
        <v>1967901</v>
      </c>
      <c r="K40" s="36">
        <f t="shared" si="1"/>
        <v>-1315933</v>
      </c>
      <c r="L40" s="13">
        <f>G40/C40*100</f>
        <v>59.92693296920611</v>
      </c>
    </row>
    <row r="41" spans="1:12" ht="81.75" customHeight="1">
      <c r="A41" s="8" t="s">
        <v>87</v>
      </c>
      <c r="B41" s="29" t="s">
        <v>40</v>
      </c>
      <c r="C41" s="36">
        <f>D41+E41+F41</f>
        <v>14400000</v>
      </c>
      <c r="D41" s="36"/>
      <c r="E41" s="36"/>
      <c r="F41" s="36">
        <v>14400000</v>
      </c>
      <c r="G41" s="36">
        <f t="shared" si="13"/>
        <v>0</v>
      </c>
      <c r="H41" s="36"/>
      <c r="I41" s="36"/>
      <c r="J41" s="36"/>
      <c r="K41" s="36">
        <f t="shared" si="1"/>
        <v>-14400000</v>
      </c>
      <c r="L41" s="13">
        <f>G41/C41*100</f>
        <v>0</v>
      </c>
    </row>
    <row r="42" spans="1:12" ht="24" customHeight="1">
      <c r="A42" s="8" t="s">
        <v>115</v>
      </c>
      <c r="B42" s="29"/>
      <c r="C42" s="36"/>
      <c r="D42" s="36"/>
      <c r="E42" s="36"/>
      <c r="F42" s="36"/>
      <c r="G42" s="36">
        <f t="shared" si="13"/>
        <v>0</v>
      </c>
      <c r="H42" s="36"/>
      <c r="I42" s="36"/>
      <c r="J42" s="36"/>
      <c r="K42" s="36">
        <f t="shared" si="1"/>
        <v>0</v>
      </c>
      <c r="L42" s="13"/>
    </row>
    <row r="43" spans="1:12" ht="33" customHeight="1">
      <c r="A43" s="8" t="s">
        <v>117</v>
      </c>
      <c r="B43" s="29"/>
      <c r="C43" s="36">
        <f>D43+E43+F43</f>
        <v>4400000</v>
      </c>
      <c r="D43" s="36"/>
      <c r="E43" s="36"/>
      <c r="F43" s="36">
        <v>4400000</v>
      </c>
      <c r="G43" s="36">
        <f t="shared" si="13"/>
        <v>0</v>
      </c>
      <c r="H43" s="36"/>
      <c r="I43" s="36"/>
      <c r="J43" s="36"/>
      <c r="K43" s="36">
        <f t="shared" si="1"/>
        <v>-4400000</v>
      </c>
      <c r="L43" s="13">
        <f>G43/C43*100</f>
        <v>0</v>
      </c>
    </row>
    <row r="44" spans="1:12" ht="63" customHeight="1">
      <c r="A44" s="10" t="s">
        <v>68</v>
      </c>
      <c r="B44" s="29" t="s">
        <v>40</v>
      </c>
      <c r="C44" s="36">
        <f>D44+E44+F44</f>
        <v>114443279</v>
      </c>
      <c r="D44" s="36"/>
      <c r="E44" s="36"/>
      <c r="F44" s="36">
        <v>114443279</v>
      </c>
      <c r="G44" s="36">
        <f t="shared" si="13"/>
        <v>11811464</v>
      </c>
      <c r="H44" s="36"/>
      <c r="I44" s="36"/>
      <c r="J44" s="36">
        <v>11811464</v>
      </c>
      <c r="K44" s="36">
        <f t="shared" si="1"/>
        <v>-102631815</v>
      </c>
      <c r="L44" s="13">
        <f>G44/C44*100</f>
        <v>10.320801800864164</v>
      </c>
    </row>
    <row r="45" spans="1:12" ht="24" customHeight="1">
      <c r="A45" s="8" t="s">
        <v>115</v>
      </c>
      <c r="B45" s="29"/>
      <c r="C45" s="36"/>
      <c r="D45" s="36"/>
      <c r="E45" s="36"/>
      <c r="G45" s="36">
        <f t="shared" si="13"/>
        <v>0</v>
      </c>
      <c r="H45" s="36"/>
      <c r="I45" s="36"/>
      <c r="J45" s="36"/>
      <c r="K45" s="36">
        <f t="shared" si="1"/>
        <v>0</v>
      </c>
      <c r="L45" s="13"/>
    </row>
    <row r="46" spans="1:12" ht="35.25" customHeight="1">
      <c r="A46" s="8" t="s">
        <v>118</v>
      </c>
      <c r="B46" s="29"/>
      <c r="C46" s="36">
        <f>D46+E46+F46</f>
        <v>4389852</v>
      </c>
      <c r="D46" s="36"/>
      <c r="E46" s="36"/>
      <c r="F46" s="36">
        <v>4389852</v>
      </c>
      <c r="G46" s="36">
        <f t="shared" si="13"/>
        <v>2998280</v>
      </c>
      <c r="H46" s="36"/>
      <c r="I46" s="36"/>
      <c r="J46" s="36">
        <v>2998280</v>
      </c>
      <c r="K46" s="36">
        <f t="shared" si="1"/>
        <v>-1391572</v>
      </c>
      <c r="L46" s="13">
        <f aca="true" t="shared" si="14" ref="L46:L56">G46/C46*100</f>
        <v>68.30025249142795</v>
      </c>
    </row>
    <row r="47" spans="1:12" ht="17.25" customHeight="1">
      <c r="A47" s="11" t="s">
        <v>60</v>
      </c>
      <c r="B47" s="29"/>
      <c r="C47" s="37">
        <f>C48</f>
        <v>500000</v>
      </c>
      <c r="D47" s="37">
        <f>D48</f>
        <v>0</v>
      </c>
      <c r="E47" s="37">
        <f>E48</f>
        <v>0</v>
      </c>
      <c r="F47" s="37">
        <f>F48</f>
        <v>500000</v>
      </c>
      <c r="G47" s="36"/>
      <c r="H47" s="37">
        <f>H48</f>
        <v>0</v>
      </c>
      <c r="I47" s="37">
        <f>I48</f>
        <v>0</v>
      </c>
      <c r="K47" s="37">
        <f t="shared" si="1"/>
        <v>-500000</v>
      </c>
      <c r="L47" s="52">
        <f t="shared" si="14"/>
        <v>0</v>
      </c>
    </row>
    <row r="48" spans="1:12" ht="63" customHeight="1">
      <c r="A48" s="10" t="s">
        <v>80</v>
      </c>
      <c r="B48" s="29" t="s">
        <v>40</v>
      </c>
      <c r="C48" s="36">
        <f>D48+E48+F48</f>
        <v>500000</v>
      </c>
      <c r="D48" s="36"/>
      <c r="E48" s="36"/>
      <c r="F48" s="36">
        <v>500000</v>
      </c>
      <c r="G48" s="36">
        <f aca="true" t="shared" si="15" ref="G48:G55">H48+I48+J48</f>
        <v>0</v>
      </c>
      <c r="H48" s="36"/>
      <c r="I48" s="36"/>
      <c r="J48" s="36"/>
      <c r="K48" s="36">
        <f t="shared" si="1"/>
        <v>-500000</v>
      </c>
      <c r="L48" s="13">
        <f t="shared" si="14"/>
        <v>0</v>
      </c>
    </row>
    <row r="49" spans="1:12" ht="24" customHeight="1">
      <c r="A49" s="54" t="s">
        <v>20</v>
      </c>
      <c r="B49" s="55"/>
      <c r="C49" s="38">
        <f aca="true" t="shared" si="16" ref="C49:F50">C50</f>
        <v>81820200</v>
      </c>
      <c r="D49" s="38">
        <f t="shared" si="16"/>
        <v>5290900</v>
      </c>
      <c r="E49" s="38">
        <f t="shared" si="16"/>
        <v>76529300</v>
      </c>
      <c r="F49" s="38">
        <f t="shared" si="16"/>
        <v>0</v>
      </c>
      <c r="G49" s="60">
        <f t="shared" si="15"/>
        <v>0</v>
      </c>
      <c r="H49" s="38">
        <f aca="true" t="shared" si="17" ref="H49:J50">H50</f>
        <v>0</v>
      </c>
      <c r="I49" s="38">
        <f t="shared" si="17"/>
        <v>0</v>
      </c>
      <c r="J49" s="38">
        <f t="shared" si="17"/>
        <v>0</v>
      </c>
      <c r="K49" s="38">
        <f t="shared" si="1"/>
        <v>-81820200</v>
      </c>
      <c r="L49" s="14">
        <f t="shared" si="14"/>
        <v>0</v>
      </c>
    </row>
    <row r="50" spans="1:12" ht="24" customHeight="1">
      <c r="A50" s="11" t="s">
        <v>72</v>
      </c>
      <c r="B50" s="29"/>
      <c r="C50" s="36">
        <f t="shared" si="16"/>
        <v>81820200</v>
      </c>
      <c r="D50" s="36">
        <f t="shared" si="16"/>
        <v>5290900</v>
      </c>
      <c r="E50" s="36">
        <f t="shared" si="16"/>
        <v>76529300</v>
      </c>
      <c r="F50" s="36">
        <f t="shared" si="16"/>
        <v>0</v>
      </c>
      <c r="G50" s="36">
        <f t="shared" si="15"/>
        <v>0</v>
      </c>
      <c r="H50" s="36">
        <f t="shared" si="17"/>
        <v>0</v>
      </c>
      <c r="I50" s="36">
        <f t="shared" si="17"/>
        <v>0</v>
      </c>
      <c r="J50" s="36">
        <f t="shared" si="17"/>
        <v>0</v>
      </c>
      <c r="K50" s="37">
        <f t="shared" si="1"/>
        <v>-81820200</v>
      </c>
      <c r="L50" s="52">
        <f t="shared" si="14"/>
        <v>0</v>
      </c>
    </row>
    <row r="51" spans="1:12" ht="35.25" customHeight="1">
      <c r="A51" s="10" t="s">
        <v>73</v>
      </c>
      <c r="B51" s="29" t="s">
        <v>40</v>
      </c>
      <c r="C51" s="36">
        <f>D51+E51+F51</f>
        <v>81820200</v>
      </c>
      <c r="D51" s="36">
        <v>5290900</v>
      </c>
      <c r="E51" s="36">
        <v>76529300</v>
      </c>
      <c r="F51" s="36"/>
      <c r="G51" s="36">
        <f t="shared" si="15"/>
        <v>0</v>
      </c>
      <c r="H51" s="36"/>
      <c r="I51" s="36"/>
      <c r="J51" s="36"/>
      <c r="K51" s="37">
        <f t="shared" si="1"/>
        <v>-81820200</v>
      </c>
      <c r="L51" s="52">
        <f t="shared" si="14"/>
        <v>0</v>
      </c>
    </row>
    <row r="52" spans="1:12" ht="35.25" customHeight="1">
      <c r="A52" s="6" t="s">
        <v>61</v>
      </c>
      <c r="B52" s="6"/>
      <c r="C52" s="38">
        <f>C53</f>
        <v>72330100</v>
      </c>
      <c r="D52" s="38">
        <f>D53</f>
        <v>0</v>
      </c>
      <c r="E52" s="38">
        <f>E53</f>
        <v>0</v>
      </c>
      <c r="F52" s="38">
        <f>F53</f>
        <v>72330100</v>
      </c>
      <c r="G52" s="38">
        <f t="shared" si="15"/>
        <v>12000000</v>
      </c>
      <c r="H52" s="38">
        <f>H53</f>
        <v>0</v>
      </c>
      <c r="I52" s="38">
        <f>I53</f>
        <v>0</v>
      </c>
      <c r="J52" s="38">
        <f>J53</f>
        <v>12000000</v>
      </c>
      <c r="K52" s="38">
        <f t="shared" si="1"/>
        <v>-60330100</v>
      </c>
      <c r="L52" s="14">
        <f t="shared" si="14"/>
        <v>16.59060335876765</v>
      </c>
    </row>
    <row r="53" spans="1:12" ht="17.25" customHeight="1">
      <c r="A53" s="7" t="s">
        <v>62</v>
      </c>
      <c r="B53" s="7"/>
      <c r="C53" s="37">
        <f>C54+C55</f>
        <v>72330100</v>
      </c>
      <c r="D53" s="37">
        <f>D54+D55</f>
        <v>0</v>
      </c>
      <c r="E53" s="37">
        <f>E54+E55</f>
        <v>0</v>
      </c>
      <c r="F53" s="37">
        <f>F54+F55</f>
        <v>72330100</v>
      </c>
      <c r="G53" s="36">
        <f t="shared" si="15"/>
        <v>12000000</v>
      </c>
      <c r="H53" s="37">
        <f>H54+H55</f>
        <v>0</v>
      </c>
      <c r="I53" s="37">
        <f>I54+I55</f>
        <v>0</v>
      </c>
      <c r="J53" s="37">
        <f>J54+J55</f>
        <v>12000000</v>
      </c>
      <c r="K53" s="37">
        <f t="shared" si="1"/>
        <v>-60330100</v>
      </c>
      <c r="L53" s="52">
        <f t="shared" si="14"/>
        <v>16.59060335876765</v>
      </c>
    </row>
    <row r="54" spans="1:12" ht="61.5" customHeight="1">
      <c r="A54" s="8" t="s">
        <v>63</v>
      </c>
      <c r="B54" s="29" t="s">
        <v>40</v>
      </c>
      <c r="C54" s="36">
        <f>D54+E54+F54</f>
        <v>16139200</v>
      </c>
      <c r="D54" s="36"/>
      <c r="E54" s="36"/>
      <c r="F54" s="36">
        <v>16139200</v>
      </c>
      <c r="G54" s="36">
        <f t="shared" si="15"/>
        <v>12000000</v>
      </c>
      <c r="H54" s="36"/>
      <c r="I54" s="36"/>
      <c r="J54" s="36">
        <v>12000000</v>
      </c>
      <c r="K54" s="36">
        <f t="shared" si="1"/>
        <v>-4139200</v>
      </c>
      <c r="L54" s="13">
        <f t="shared" si="14"/>
        <v>74.35312778824229</v>
      </c>
    </row>
    <row r="55" spans="1:12" ht="48.75" customHeight="1">
      <c r="A55" s="8" t="s">
        <v>100</v>
      </c>
      <c r="B55" s="29" t="s">
        <v>40</v>
      </c>
      <c r="C55" s="36">
        <f>D55+E55+F55</f>
        <v>56190900</v>
      </c>
      <c r="D55" s="36"/>
      <c r="E55" s="36"/>
      <c r="F55" s="36">
        <v>56190900</v>
      </c>
      <c r="G55" s="36">
        <f t="shared" si="15"/>
        <v>0</v>
      </c>
      <c r="H55" s="36"/>
      <c r="I55" s="36"/>
      <c r="J55" s="36"/>
      <c r="K55" s="36">
        <f t="shared" si="1"/>
        <v>-56190900</v>
      </c>
      <c r="L55" s="13">
        <f t="shared" si="14"/>
        <v>0</v>
      </c>
    </row>
    <row r="56" spans="1:12" s="5" customFormat="1" ht="33.75" customHeight="1">
      <c r="A56" s="6" t="s">
        <v>21</v>
      </c>
      <c r="B56" s="6"/>
      <c r="C56" s="38">
        <f aca="true" t="shared" si="18" ref="C56:J56">C9+C12+C22+C34+C49+C52</f>
        <v>1115059200</v>
      </c>
      <c r="D56" s="38">
        <f t="shared" si="18"/>
        <v>120224900</v>
      </c>
      <c r="E56" s="38">
        <f t="shared" si="18"/>
        <v>556844700</v>
      </c>
      <c r="F56" s="38">
        <f t="shared" si="18"/>
        <v>437989600</v>
      </c>
      <c r="G56" s="38">
        <f t="shared" si="18"/>
        <v>691792176.8</v>
      </c>
      <c r="H56" s="38">
        <f t="shared" si="18"/>
        <v>105899000</v>
      </c>
      <c r="I56" s="38">
        <f t="shared" si="18"/>
        <v>434662227.8</v>
      </c>
      <c r="J56" s="38">
        <f t="shared" si="18"/>
        <v>151230949</v>
      </c>
      <c r="K56" s="38">
        <f t="shared" si="1"/>
        <v>-423267023.20000005</v>
      </c>
      <c r="L56" s="14">
        <f t="shared" si="14"/>
        <v>62.04084740971601</v>
      </c>
    </row>
    <row r="58" spans="1:4" ht="17.25" customHeight="1">
      <c r="A58" s="25" t="s">
        <v>33</v>
      </c>
      <c r="D58" s="25" t="s">
        <v>37</v>
      </c>
    </row>
    <row r="59" ht="33" customHeight="1">
      <c r="A59" s="1" t="s">
        <v>44</v>
      </c>
    </row>
    <row r="60" ht="15">
      <c r="B60" s="25"/>
    </row>
  </sheetData>
  <mergeCells count="16">
    <mergeCell ref="K5:K6"/>
    <mergeCell ref="A32:A33"/>
    <mergeCell ref="B32:B33"/>
    <mergeCell ref="G5:J5"/>
    <mergeCell ref="H6:J6"/>
    <mergeCell ref="G6:G7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27" right="0.17" top="0.17" bottom="0.17" header="0.48" footer="0.25"/>
  <pageSetup fitToHeight="2" horizontalDpi="600" verticalDpi="600" orientation="landscape" paperSize="9" scale="64" r:id="rId1"/>
  <rowBreaks count="1" manualBreakCount="1">
    <brk id="37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B60"/>
  <sheetViews>
    <sheetView showZeros="0" view="pageBreakPreview" zoomScale="75" zoomScaleSheetLayoutView="75" workbookViewId="0" topLeftCell="A1">
      <pane xSplit="1" ySplit="8" topLeftCell="B45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E52" sqref="E52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875" style="1" customWidth="1"/>
    <col min="5" max="5" width="17.875" style="1" customWidth="1"/>
    <col min="6" max="6" width="18.25390625" style="1" customWidth="1"/>
    <col min="7" max="7" width="18.00390625" style="1" customWidth="1"/>
    <col min="8" max="8" width="12.00390625" style="1" customWidth="1"/>
    <col min="9" max="9" width="15.00390625" style="1" customWidth="1"/>
    <col min="10" max="10" width="12.875" style="1" customWidth="1"/>
    <col min="11" max="11" width="15.2539062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143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5"/>
      <c r="B3" s="75"/>
      <c r="C3" s="75"/>
      <c r="D3" s="75"/>
      <c r="E3" s="75"/>
      <c r="F3" s="75"/>
      <c r="G3" s="24"/>
      <c r="H3" s="24"/>
      <c r="I3" s="24"/>
      <c r="J3" s="24"/>
      <c r="K3" s="24"/>
      <c r="L3" s="2"/>
      <c r="M3" s="2"/>
      <c r="N3" s="2"/>
    </row>
    <row r="4" spans="1:28" ht="12" customHeight="1">
      <c r="A4" s="78" t="s">
        <v>32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6" t="s">
        <v>29</v>
      </c>
      <c r="B5" s="72" t="s">
        <v>39</v>
      </c>
      <c r="C5" s="77" t="s">
        <v>47</v>
      </c>
      <c r="D5" s="77"/>
      <c r="E5" s="77"/>
      <c r="F5" s="77"/>
      <c r="G5" s="81" t="s">
        <v>144</v>
      </c>
      <c r="H5" s="82"/>
      <c r="I5" s="82"/>
      <c r="J5" s="83"/>
      <c r="K5" s="72" t="s">
        <v>34</v>
      </c>
      <c r="L5" s="79" t="s">
        <v>36</v>
      </c>
    </row>
    <row r="6" spans="1:12" ht="29.25" customHeight="1">
      <c r="A6" s="76"/>
      <c r="B6" s="73"/>
      <c r="C6" s="77" t="s">
        <v>10</v>
      </c>
      <c r="D6" s="77" t="s">
        <v>11</v>
      </c>
      <c r="E6" s="77"/>
      <c r="F6" s="77"/>
      <c r="G6" s="84" t="s">
        <v>10</v>
      </c>
      <c r="H6" s="81" t="s">
        <v>11</v>
      </c>
      <c r="I6" s="82"/>
      <c r="J6" s="83"/>
      <c r="K6" s="74"/>
      <c r="L6" s="80"/>
    </row>
    <row r="7" spans="1:12" ht="30.75" customHeight="1">
      <c r="A7" s="76"/>
      <c r="B7" s="74"/>
      <c r="C7" s="77"/>
      <c r="D7" s="30" t="s">
        <v>12</v>
      </c>
      <c r="E7" s="30" t="s">
        <v>13</v>
      </c>
      <c r="F7" s="30" t="s">
        <v>14</v>
      </c>
      <c r="G7" s="85"/>
      <c r="H7" s="30" t="s">
        <v>12</v>
      </c>
      <c r="I7" s="30" t="s">
        <v>13</v>
      </c>
      <c r="J7" s="30" t="s">
        <v>14</v>
      </c>
      <c r="K7" s="30" t="s">
        <v>35</v>
      </c>
      <c r="L7" s="30" t="s">
        <v>35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0">
        <v>12</v>
      </c>
    </row>
    <row r="9" spans="1:12" ht="20.25" customHeight="1">
      <c r="A9" s="16" t="s">
        <v>24</v>
      </c>
      <c r="B9" s="16"/>
      <c r="C9" s="46">
        <f aca="true" t="shared" si="0" ref="C9:J10">C10</f>
        <v>18000</v>
      </c>
      <c r="D9" s="46">
        <f t="shared" si="0"/>
        <v>0</v>
      </c>
      <c r="E9" s="46">
        <f t="shared" si="0"/>
        <v>0</v>
      </c>
      <c r="F9" s="46">
        <f t="shared" si="0"/>
        <v>18000</v>
      </c>
      <c r="G9" s="48">
        <f t="shared" si="0"/>
        <v>18000</v>
      </c>
      <c r="H9" s="48">
        <f t="shared" si="0"/>
        <v>0</v>
      </c>
      <c r="I9" s="48">
        <f t="shared" si="0"/>
        <v>0</v>
      </c>
      <c r="J9" s="48">
        <f t="shared" si="0"/>
        <v>18000</v>
      </c>
      <c r="K9" s="46">
        <f aca="true" t="shared" si="1" ref="K9:K56">G9-C9</f>
        <v>0</v>
      </c>
      <c r="L9" s="49">
        <f aca="true" t="shared" si="2" ref="L9:L38">G9/C9*100</f>
        <v>100</v>
      </c>
    </row>
    <row r="10" spans="1:12" ht="50.25" customHeight="1">
      <c r="A10" s="17" t="s">
        <v>25</v>
      </c>
      <c r="B10" s="17"/>
      <c r="C10" s="45">
        <f t="shared" si="0"/>
        <v>18000</v>
      </c>
      <c r="D10" s="45">
        <f t="shared" si="0"/>
        <v>0</v>
      </c>
      <c r="E10" s="45">
        <f t="shared" si="0"/>
        <v>0</v>
      </c>
      <c r="F10" s="45">
        <f t="shared" si="0"/>
        <v>18000</v>
      </c>
      <c r="G10" s="41">
        <f t="shared" si="0"/>
        <v>18000</v>
      </c>
      <c r="H10" s="41">
        <f t="shared" si="0"/>
        <v>0</v>
      </c>
      <c r="I10" s="41">
        <f t="shared" si="0"/>
        <v>0</v>
      </c>
      <c r="J10" s="41">
        <f t="shared" si="0"/>
        <v>18000</v>
      </c>
      <c r="K10" s="45">
        <f t="shared" si="1"/>
        <v>0</v>
      </c>
      <c r="L10" s="50">
        <f t="shared" si="2"/>
        <v>100</v>
      </c>
    </row>
    <row r="11" spans="1:12" ht="48.75" customHeight="1">
      <c r="A11" s="18" t="s">
        <v>30</v>
      </c>
      <c r="B11" s="29" t="s">
        <v>40</v>
      </c>
      <c r="C11" s="44">
        <f>D11+E11+F11</f>
        <v>18000</v>
      </c>
      <c r="D11" s="44"/>
      <c r="E11" s="44"/>
      <c r="F11" s="44">
        <v>18000</v>
      </c>
      <c r="G11" s="39">
        <f>H11+I11+J11</f>
        <v>18000</v>
      </c>
      <c r="H11" s="39"/>
      <c r="I11" s="39"/>
      <c r="J11" s="39">
        <v>18000</v>
      </c>
      <c r="K11" s="44">
        <f t="shared" si="1"/>
        <v>0</v>
      </c>
      <c r="L11" s="4">
        <f t="shared" si="2"/>
        <v>100</v>
      </c>
    </row>
    <row r="12" spans="1:12" ht="18.75" customHeight="1">
      <c r="A12" s="12" t="s">
        <v>17</v>
      </c>
      <c r="B12" s="12"/>
      <c r="C12" s="40">
        <f aca="true" t="shared" si="3" ref="C12:J12">C13</f>
        <v>524134</v>
      </c>
      <c r="D12" s="40">
        <f t="shared" si="3"/>
        <v>114934</v>
      </c>
      <c r="E12" s="40">
        <f t="shared" si="3"/>
        <v>400000</v>
      </c>
      <c r="F12" s="40">
        <f t="shared" si="3"/>
        <v>9200</v>
      </c>
      <c r="G12" s="40">
        <f t="shared" si="3"/>
        <v>505777.8</v>
      </c>
      <c r="H12" s="40">
        <f t="shared" si="3"/>
        <v>105899</v>
      </c>
      <c r="I12" s="40">
        <f t="shared" si="3"/>
        <v>395036.3</v>
      </c>
      <c r="J12" s="40">
        <f t="shared" si="3"/>
        <v>4842.5</v>
      </c>
      <c r="K12" s="46">
        <f t="shared" si="1"/>
        <v>-18356.20000000001</v>
      </c>
      <c r="L12" s="49">
        <f t="shared" si="2"/>
        <v>96.49780399668786</v>
      </c>
    </row>
    <row r="13" spans="1:12" ht="15.75" customHeight="1">
      <c r="A13" s="7" t="s">
        <v>90</v>
      </c>
      <c r="B13" s="7"/>
      <c r="C13" s="45">
        <f aca="true" t="shared" si="4" ref="C13:J13">C14+C15+C16+C17+C18+C19+C20+C21</f>
        <v>524134</v>
      </c>
      <c r="D13" s="45">
        <f t="shared" si="4"/>
        <v>114934</v>
      </c>
      <c r="E13" s="45">
        <f t="shared" si="4"/>
        <v>400000</v>
      </c>
      <c r="F13" s="45">
        <f t="shared" si="4"/>
        <v>9200</v>
      </c>
      <c r="G13" s="45">
        <f t="shared" si="4"/>
        <v>505777.8</v>
      </c>
      <c r="H13" s="45">
        <f t="shared" si="4"/>
        <v>105899</v>
      </c>
      <c r="I13" s="45">
        <f t="shared" si="4"/>
        <v>395036.3</v>
      </c>
      <c r="J13" s="45">
        <f t="shared" si="4"/>
        <v>4842.5</v>
      </c>
      <c r="K13" s="45">
        <f t="shared" si="1"/>
        <v>-18356.20000000001</v>
      </c>
      <c r="L13" s="50">
        <f t="shared" si="2"/>
        <v>96.49780399668786</v>
      </c>
    </row>
    <row r="14" spans="1:12" ht="60.75" customHeight="1">
      <c r="A14" s="22" t="s">
        <v>49</v>
      </c>
      <c r="B14" s="29" t="s">
        <v>40</v>
      </c>
      <c r="C14" s="42">
        <f aca="true" t="shared" si="5" ref="C14:C21">D14+E14+F14</f>
        <v>1000</v>
      </c>
      <c r="D14" s="42"/>
      <c r="E14" s="42"/>
      <c r="F14" s="42">
        <v>1000</v>
      </c>
      <c r="G14" s="42">
        <f aca="true" t="shared" si="6" ref="G14:G21">H14+I14+J14</f>
        <v>0</v>
      </c>
      <c r="H14" s="42"/>
      <c r="I14" s="42"/>
      <c r="J14" s="42"/>
      <c r="K14" s="44">
        <f t="shared" si="1"/>
        <v>-1000</v>
      </c>
      <c r="L14" s="4">
        <f t="shared" si="2"/>
        <v>0</v>
      </c>
    </row>
    <row r="15" spans="1:12" ht="60.75" customHeight="1">
      <c r="A15" s="22" t="s">
        <v>103</v>
      </c>
      <c r="B15" s="29" t="s">
        <v>40</v>
      </c>
      <c r="C15" s="42">
        <f t="shared" si="5"/>
        <v>114934</v>
      </c>
      <c r="D15" s="42">
        <v>114934</v>
      </c>
      <c r="E15" s="42"/>
      <c r="F15" s="42"/>
      <c r="G15" s="42">
        <f t="shared" si="6"/>
        <v>105899</v>
      </c>
      <c r="H15" s="42">
        <v>105899</v>
      </c>
      <c r="I15" s="42"/>
      <c r="J15" s="42"/>
      <c r="K15" s="44">
        <f t="shared" si="1"/>
        <v>-9035</v>
      </c>
      <c r="L15" s="4">
        <f t="shared" si="2"/>
        <v>92.13896671132999</v>
      </c>
    </row>
    <row r="16" spans="1:12" ht="76.5" customHeight="1">
      <c r="A16" s="22" t="s">
        <v>147</v>
      </c>
      <c r="B16" s="29" t="s">
        <v>40</v>
      </c>
      <c r="C16" s="42">
        <f t="shared" si="5"/>
        <v>8200</v>
      </c>
      <c r="D16" s="42"/>
      <c r="E16" s="42"/>
      <c r="F16" s="42">
        <v>8200</v>
      </c>
      <c r="G16" s="42">
        <f t="shared" si="6"/>
        <v>4842.5</v>
      </c>
      <c r="H16" s="42"/>
      <c r="I16" s="42"/>
      <c r="J16" s="42">
        <v>4842.5</v>
      </c>
      <c r="K16" s="44">
        <f t="shared" si="1"/>
        <v>-3357.5</v>
      </c>
      <c r="L16" s="4">
        <f t="shared" si="2"/>
        <v>59.05487804878049</v>
      </c>
    </row>
    <row r="17" spans="1:12" ht="60.75" customHeight="1">
      <c r="A17" s="22" t="s">
        <v>65</v>
      </c>
      <c r="B17" s="29" t="s">
        <v>40</v>
      </c>
      <c r="C17" s="42">
        <f t="shared" si="5"/>
        <v>16185.9</v>
      </c>
      <c r="D17" s="42"/>
      <c r="E17" s="42">
        <v>16185.9</v>
      </c>
      <c r="F17" s="42"/>
      <c r="G17" s="42">
        <f t="shared" si="6"/>
        <v>16185.9</v>
      </c>
      <c r="H17" s="42"/>
      <c r="I17" s="42">
        <v>16185.9</v>
      </c>
      <c r="J17" s="42"/>
      <c r="K17" s="44">
        <f t="shared" si="1"/>
        <v>0</v>
      </c>
      <c r="L17" s="4">
        <f t="shared" si="2"/>
        <v>100</v>
      </c>
    </row>
    <row r="18" spans="1:12" ht="48.75" customHeight="1">
      <c r="A18" s="22" t="s">
        <v>31</v>
      </c>
      <c r="B18" s="47" t="s">
        <v>41</v>
      </c>
      <c r="C18" s="42">
        <f t="shared" si="5"/>
        <v>60.1</v>
      </c>
      <c r="D18" s="42"/>
      <c r="E18" s="42">
        <v>60.1</v>
      </c>
      <c r="F18" s="42"/>
      <c r="G18" s="42">
        <f t="shared" si="6"/>
        <v>0</v>
      </c>
      <c r="H18" s="42"/>
      <c r="I18" s="42"/>
      <c r="J18" s="42"/>
      <c r="K18" s="44">
        <f t="shared" si="1"/>
        <v>-60.1</v>
      </c>
      <c r="L18" s="4">
        <f t="shared" si="2"/>
        <v>0</v>
      </c>
    </row>
    <row r="19" spans="1:12" ht="49.5" customHeight="1">
      <c r="A19" s="22" t="s">
        <v>45</v>
      </c>
      <c r="B19" s="29" t="s">
        <v>40</v>
      </c>
      <c r="C19" s="42">
        <f t="shared" si="5"/>
        <v>98705.2</v>
      </c>
      <c r="D19" s="42"/>
      <c r="E19" s="42">
        <v>98705.2</v>
      </c>
      <c r="F19" s="42"/>
      <c r="G19" s="42">
        <f t="shared" si="6"/>
        <v>98705.2</v>
      </c>
      <c r="H19" s="42"/>
      <c r="I19" s="42">
        <v>98705.2</v>
      </c>
      <c r="J19" s="42"/>
      <c r="K19" s="44">
        <f t="shared" si="1"/>
        <v>0</v>
      </c>
      <c r="L19" s="4">
        <f t="shared" si="2"/>
        <v>100</v>
      </c>
    </row>
    <row r="20" spans="1:12" ht="60.75" customHeight="1">
      <c r="A20" s="22" t="s">
        <v>106</v>
      </c>
      <c r="B20" s="29" t="s">
        <v>40</v>
      </c>
      <c r="C20" s="42">
        <f t="shared" si="5"/>
        <v>186976.9</v>
      </c>
      <c r="D20" s="42"/>
      <c r="E20" s="42">
        <v>186976.9</v>
      </c>
      <c r="F20" s="42"/>
      <c r="G20" s="42">
        <f t="shared" si="6"/>
        <v>186976.9</v>
      </c>
      <c r="H20" s="42"/>
      <c r="I20" s="42">
        <v>186976.9</v>
      </c>
      <c r="J20" s="42"/>
      <c r="K20" s="44">
        <f t="shared" si="1"/>
        <v>0</v>
      </c>
      <c r="L20" s="4">
        <f t="shared" si="2"/>
        <v>100</v>
      </c>
    </row>
    <row r="21" spans="1:12" ht="60.75" customHeight="1">
      <c r="A21" s="22" t="s">
        <v>82</v>
      </c>
      <c r="B21" s="29" t="s">
        <v>40</v>
      </c>
      <c r="C21" s="42">
        <f t="shared" si="5"/>
        <v>98071.9</v>
      </c>
      <c r="D21" s="42"/>
      <c r="E21" s="42">
        <v>98071.9</v>
      </c>
      <c r="F21" s="42"/>
      <c r="G21" s="42">
        <f t="shared" si="6"/>
        <v>93168.3</v>
      </c>
      <c r="H21" s="42"/>
      <c r="I21" s="42">
        <v>93168.3</v>
      </c>
      <c r="J21" s="42"/>
      <c r="K21" s="44">
        <f t="shared" si="1"/>
        <v>-4903.599999999991</v>
      </c>
      <c r="L21" s="4">
        <f t="shared" si="2"/>
        <v>94.99999490169968</v>
      </c>
    </row>
    <row r="22" spans="1:12" ht="30.75" customHeight="1">
      <c r="A22" s="6" t="s">
        <v>18</v>
      </c>
      <c r="B22" s="6"/>
      <c r="C22" s="40">
        <f aca="true" t="shared" si="7" ref="C22:J22">C23+C28+C31</f>
        <v>203178.4</v>
      </c>
      <c r="D22" s="40">
        <f t="shared" si="7"/>
        <v>0</v>
      </c>
      <c r="E22" s="40">
        <f t="shared" si="7"/>
        <v>80315.4</v>
      </c>
      <c r="F22" s="40">
        <f t="shared" si="7"/>
        <v>122863</v>
      </c>
      <c r="G22" s="40">
        <f t="shared" si="7"/>
        <v>111210.1</v>
      </c>
      <c r="H22" s="40">
        <f t="shared" si="7"/>
        <v>0</v>
      </c>
      <c r="I22" s="40">
        <f t="shared" si="7"/>
        <v>39625.9</v>
      </c>
      <c r="J22" s="40">
        <f t="shared" si="7"/>
        <v>71584.2</v>
      </c>
      <c r="K22" s="46">
        <f t="shared" si="1"/>
        <v>-91968.29999999999</v>
      </c>
      <c r="L22" s="49">
        <f t="shared" si="2"/>
        <v>54.735198229733086</v>
      </c>
    </row>
    <row r="23" spans="1:12" ht="15.75" customHeight="1">
      <c r="A23" s="7" t="s">
        <v>22</v>
      </c>
      <c r="B23" s="7"/>
      <c r="C23" s="43">
        <f aca="true" t="shared" si="8" ref="C23:J23">C24+C25+C26+C27</f>
        <v>51788.4</v>
      </c>
      <c r="D23" s="43">
        <f t="shared" si="8"/>
        <v>0</v>
      </c>
      <c r="E23" s="43">
        <f t="shared" si="8"/>
        <v>18925.4</v>
      </c>
      <c r="F23" s="43">
        <f t="shared" si="8"/>
        <v>32863</v>
      </c>
      <c r="G23" s="43">
        <f t="shared" si="8"/>
        <v>15530.300000000001</v>
      </c>
      <c r="H23" s="43">
        <f t="shared" si="8"/>
        <v>0</v>
      </c>
      <c r="I23" s="43">
        <f t="shared" si="8"/>
        <v>13808.7</v>
      </c>
      <c r="J23" s="43">
        <f t="shared" si="8"/>
        <v>1721.6</v>
      </c>
      <c r="K23" s="45">
        <f t="shared" si="1"/>
        <v>-36258.1</v>
      </c>
      <c r="L23" s="50">
        <f t="shared" si="2"/>
        <v>29.987989588402037</v>
      </c>
    </row>
    <row r="24" spans="1:12" ht="34.5" customHeight="1">
      <c r="A24" s="10" t="s">
        <v>50</v>
      </c>
      <c r="B24" s="29" t="s">
        <v>40</v>
      </c>
      <c r="C24" s="42">
        <f>D24+E24+F24</f>
        <v>16500</v>
      </c>
      <c r="D24" s="42"/>
      <c r="E24" s="42"/>
      <c r="F24" s="42">
        <v>16500</v>
      </c>
      <c r="G24" s="42">
        <f>H24+I24+J24</f>
        <v>0</v>
      </c>
      <c r="H24" s="42"/>
      <c r="I24" s="42"/>
      <c r="J24" s="42"/>
      <c r="K24" s="44">
        <f t="shared" si="1"/>
        <v>-16500</v>
      </c>
      <c r="L24" s="4">
        <f t="shared" si="2"/>
        <v>0</v>
      </c>
    </row>
    <row r="25" spans="1:12" ht="34.5" customHeight="1">
      <c r="A25" s="10" t="s">
        <v>126</v>
      </c>
      <c r="B25" s="29" t="s">
        <v>40</v>
      </c>
      <c r="C25" s="42">
        <f>D25+E25+F25</f>
        <v>3146.9</v>
      </c>
      <c r="D25" s="42"/>
      <c r="E25" s="42"/>
      <c r="F25" s="42">
        <v>3146.9</v>
      </c>
      <c r="G25" s="42">
        <f>H25+I25+J25</f>
        <v>1721.6</v>
      </c>
      <c r="H25" s="42"/>
      <c r="I25" s="42"/>
      <c r="J25" s="42">
        <v>1721.6</v>
      </c>
      <c r="K25" s="44">
        <f t="shared" si="1"/>
        <v>-1425.3000000000002</v>
      </c>
      <c r="L25" s="4">
        <f t="shared" si="2"/>
        <v>54.707807683752264</v>
      </c>
    </row>
    <row r="26" spans="1:12" ht="30.75" customHeight="1">
      <c r="A26" s="10" t="s">
        <v>9</v>
      </c>
      <c r="B26" s="29" t="s">
        <v>40</v>
      </c>
      <c r="C26" s="42">
        <f>D26+E26+F26</f>
        <v>13216.1</v>
      </c>
      <c r="D26" s="42"/>
      <c r="E26" s="42"/>
      <c r="F26" s="42">
        <v>13216.1</v>
      </c>
      <c r="G26" s="42">
        <f>H26+I26+J26</f>
        <v>0</v>
      </c>
      <c r="H26" s="42"/>
      <c r="I26" s="42"/>
      <c r="J26" s="42"/>
      <c r="K26" s="44">
        <f t="shared" si="1"/>
        <v>-13216.1</v>
      </c>
      <c r="L26" s="4">
        <f t="shared" si="2"/>
        <v>0</v>
      </c>
    </row>
    <row r="27" spans="1:12" ht="30.75" customHeight="1">
      <c r="A27" s="19" t="s">
        <v>51</v>
      </c>
      <c r="B27" s="29" t="s">
        <v>40</v>
      </c>
      <c r="C27" s="42">
        <f>D27+E27+F27</f>
        <v>18925.4</v>
      </c>
      <c r="D27" s="42"/>
      <c r="E27" s="42">
        <v>18925.4</v>
      </c>
      <c r="F27" s="42"/>
      <c r="G27" s="42">
        <f>H27+I27+J27</f>
        <v>13808.7</v>
      </c>
      <c r="H27" s="42"/>
      <c r="I27" s="42">
        <v>13808.7</v>
      </c>
      <c r="J27" s="42"/>
      <c r="K27" s="44">
        <f t="shared" si="1"/>
        <v>-5116.700000000001</v>
      </c>
      <c r="L27" s="4">
        <f t="shared" si="2"/>
        <v>72.96384752766124</v>
      </c>
    </row>
    <row r="28" spans="1:12" ht="17.25" customHeight="1">
      <c r="A28" s="7" t="s">
        <v>15</v>
      </c>
      <c r="B28" s="7"/>
      <c r="C28" s="43">
        <f aca="true" t="shared" si="9" ref="C28:J28">C29+C30</f>
        <v>91390</v>
      </c>
      <c r="D28" s="43">
        <f t="shared" si="9"/>
        <v>0</v>
      </c>
      <c r="E28" s="43">
        <f t="shared" si="9"/>
        <v>61390</v>
      </c>
      <c r="F28" s="43">
        <f t="shared" si="9"/>
        <v>30000</v>
      </c>
      <c r="G28" s="43">
        <f t="shared" si="9"/>
        <v>35679.8</v>
      </c>
      <c r="H28" s="43">
        <f t="shared" si="9"/>
        <v>0</v>
      </c>
      <c r="I28" s="43">
        <f t="shared" si="9"/>
        <v>25817.2</v>
      </c>
      <c r="J28" s="43">
        <f t="shared" si="9"/>
        <v>9862.6</v>
      </c>
      <c r="K28" s="44">
        <f t="shared" si="1"/>
        <v>-55710.2</v>
      </c>
      <c r="L28" s="4">
        <f t="shared" si="2"/>
        <v>39.04125177809389</v>
      </c>
    </row>
    <row r="29" spans="1:12" ht="37.5" customHeight="1">
      <c r="A29" s="10" t="s">
        <v>26</v>
      </c>
      <c r="B29" s="29" t="s">
        <v>40</v>
      </c>
      <c r="C29" s="44">
        <f>D29+E29+F29</f>
        <v>5000</v>
      </c>
      <c r="D29" s="44"/>
      <c r="E29" s="44"/>
      <c r="F29" s="44">
        <v>5000</v>
      </c>
      <c r="G29" s="44">
        <f>H29+I29+J29</f>
        <v>3000</v>
      </c>
      <c r="H29" s="44"/>
      <c r="I29" s="44"/>
      <c r="J29" s="44">
        <v>3000</v>
      </c>
      <c r="K29" s="44">
        <f t="shared" si="1"/>
        <v>-2000</v>
      </c>
      <c r="L29" s="13">
        <f t="shared" si="2"/>
        <v>60</v>
      </c>
    </row>
    <row r="30" spans="1:12" ht="50.25" customHeight="1">
      <c r="A30" s="10" t="s">
        <v>105</v>
      </c>
      <c r="B30" s="29" t="s">
        <v>40</v>
      </c>
      <c r="C30" s="44">
        <f>D30+E30+F30</f>
        <v>86390</v>
      </c>
      <c r="D30" s="44"/>
      <c r="E30" s="44">
        <v>61390</v>
      </c>
      <c r="F30" s="44">
        <v>25000</v>
      </c>
      <c r="G30" s="44">
        <f>H30+I30+J30</f>
        <v>32679.800000000003</v>
      </c>
      <c r="H30" s="44"/>
      <c r="I30" s="44">
        <v>25817.2</v>
      </c>
      <c r="J30" s="44">
        <v>6862.6</v>
      </c>
      <c r="K30" s="44">
        <f t="shared" si="1"/>
        <v>-53710.2</v>
      </c>
      <c r="L30" s="13">
        <f t="shared" si="2"/>
        <v>37.82822085889571</v>
      </c>
    </row>
    <row r="31" spans="1:12" ht="15.75" customHeight="1">
      <c r="A31" s="11" t="s">
        <v>27</v>
      </c>
      <c r="B31" s="26"/>
      <c r="C31" s="45">
        <f aca="true" t="shared" si="10" ref="C31:J31">C32+C33</f>
        <v>60000</v>
      </c>
      <c r="D31" s="45">
        <f t="shared" si="10"/>
        <v>0</v>
      </c>
      <c r="E31" s="45">
        <f t="shared" si="10"/>
        <v>0</v>
      </c>
      <c r="F31" s="45">
        <f t="shared" si="10"/>
        <v>60000</v>
      </c>
      <c r="G31" s="45">
        <f t="shared" si="10"/>
        <v>60000</v>
      </c>
      <c r="H31" s="45">
        <f t="shared" si="10"/>
        <v>0</v>
      </c>
      <c r="I31" s="45">
        <f t="shared" si="10"/>
        <v>0</v>
      </c>
      <c r="J31" s="45">
        <f t="shared" si="10"/>
        <v>60000</v>
      </c>
      <c r="K31" s="45">
        <f t="shared" si="1"/>
        <v>0</v>
      </c>
      <c r="L31" s="52">
        <f t="shared" si="2"/>
        <v>100</v>
      </c>
    </row>
    <row r="32" spans="1:12" ht="29.25" customHeight="1">
      <c r="A32" s="86" t="s">
        <v>146</v>
      </c>
      <c r="B32" s="88" t="s">
        <v>40</v>
      </c>
      <c r="C32" s="44">
        <f>D32+E32+F32</f>
        <v>59588.2</v>
      </c>
      <c r="D32" s="44"/>
      <c r="E32" s="44"/>
      <c r="F32" s="44">
        <v>59588.2</v>
      </c>
      <c r="G32" s="44">
        <f>H32+I32+J32</f>
        <v>59588.2</v>
      </c>
      <c r="H32" s="44"/>
      <c r="I32" s="44"/>
      <c r="J32" s="44">
        <v>59588.2</v>
      </c>
      <c r="K32" s="45">
        <f t="shared" si="1"/>
        <v>0</v>
      </c>
      <c r="L32" s="52">
        <f t="shared" si="2"/>
        <v>100</v>
      </c>
    </row>
    <row r="33" spans="1:12" ht="33" customHeight="1">
      <c r="A33" s="87"/>
      <c r="B33" s="89"/>
      <c r="C33" s="44">
        <f>D33+E33+F33</f>
        <v>411.8</v>
      </c>
      <c r="D33" s="44"/>
      <c r="E33" s="44"/>
      <c r="F33" s="44">
        <v>411.8</v>
      </c>
      <c r="G33" s="44">
        <f>H33+I33+J33</f>
        <v>411.8</v>
      </c>
      <c r="H33" s="44"/>
      <c r="I33" s="44"/>
      <c r="J33" s="44">
        <v>411.8</v>
      </c>
      <c r="K33" s="44">
        <f t="shared" si="1"/>
        <v>0</v>
      </c>
      <c r="L33" s="13">
        <f t="shared" si="2"/>
        <v>100</v>
      </c>
    </row>
    <row r="34" spans="1:12" ht="18" customHeight="1">
      <c r="A34" s="12" t="s">
        <v>19</v>
      </c>
      <c r="B34" s="28"/>
      <c r="C34" s="46">
        <f aca="true" t="shared" si="11" ref="C34:J34">C35+C47</f>
        <v>215596.5</v>
      </c>
      <c r="D34" s="46">
        <f t="shared" si="11"/>
        <v>0</v>
      </c>
      <c r="E34" s="46">
        <f t="shared" si="11"/>
        <v>0</v>
      </c>
      <c r="F34" s="46">
        <f t="shared" si="11"/>
        <v>215596.5</v>
      </c>
      <c r="G34" s="46">
        <f t="shared" si="11"/>
        <v>44804.3</v>
      </c>
      <c r="H34" s="46">
        <f t="shared" si="11"/>
        <v>0</v>
      </c>
      <c r="I34" s="46">
        <f t="shared" si="11"/>
        <v>0</v>
      </c>
      <c r="J34" s="46">
        <f t="shared" si="11"/>
        <v>44804.3</v>
      </c>
      <c r="K34" s="46">
        <f t="shared" si="1"/>
        <v>-170792.2</v>
      </c>
      <c r="L34" s="14">
        <f t="shared" si="2"/>
        <v>20.78155257622457</v>
      </c>
    </row>
    <row r="35" spans="1:12" ht="18" customHeight="1">
      <c r="A35" s="7" t="s">
        <v>16</v>
      </c>
      <c r="B35" s="27"/>
      <c r="C35" s="45">
        <f aca="true" t="shared" si="12" ref="C35:J35">C36+C37+C38+C41+C44</f>
        <v>215096.5</v>
      </c>
      <c r="D35" s="45">
        <f t="shared" si="12"/>
        <v>0</v>
      </c>
      <c r="E35" s="45">
        <f t="shared" si="12"/>
        <v>0</v>
      </c>
      <c r="F35" s="45">
        <f t="shared" si="12"/>
        <v>215096.5</v>
      </c>
      <c r="G35" s="45">
        <f t="shared" si="12"/>
        <v>44804.3</v>
      </c>
      <c r="H35" s="45">
        <f t="shared" si="12"/>
        <v>0</v>
      </c>
      <c r="I35" s="45">
        <f t="shared" si="12"/>
        <v>0</v>
      </c>
      <c r="J35" s="45">
        <f t="shared" si="12"/>
        <v>44804.3</v>
      </c>
      <c r="K35" s="45">
        <f t="shared" si="1"/>
        <v>-170292.2</v>
      </c>
      <c r="L35" s="52">
        <f t="shared" si="2"/>
        <v>20.8298600860544</v>
      </c>
    </row>
    <row r="36" spans="1:12" ht="48.75" customHeight="1">
      <c r="A36" s="8" t="s">
        <v>57</v>
      </c>
      <c r="B36" s="29" t="s">
        <v>40</v>
      </c>
      <c r="C36" s="44">
        <f aca="true" t="shared" si="13" ref="C36:C46">D36+E36+F36</f>
        <v>20000</v>
      </c>
      <c r="D36" s="44"/>
      <c r="E36" s="44"/>
      <c r="F36" s="44">
        <v>20000</v>
      </c>
      <c r="G36" s="44">
        <f aca="true" t="shared" si="14" ref="G36:G51">H36+I36+J36</f>
        <v>20000</v>
      </c>
      <c r="H36" s="44"/>
      <c r="I36" s="44"/>
      <c r="J36" s="44">
        <v>20000</v>
      </c>
      <c r="K36" s="44">
        <f t="shared" si="1"/>
        <v>0</v>
      </c>
      <c r="L36" s="13">
        <f t="shared" si="2"/>
        <v>100</v>
      </c>
    </row>
    <row r="37" spans="1:12" ht="75.75" customHeight="1">
      <c r="A37" s="8" t="s">
        <v>58</v>
      </c>
      <c r="B37" s="29" t="s">
        <v>40</v>
      </c>
      <c r="C37" s="44">
        <f t="shared" si="13"/>
        <v>2000</v>
      </c>
      <c r="D37" s="44"/>
      <c r="E37" s="44"/>
      <c r="F37" s="44">
        <v>2000</v>
      </c>
      <c r="G37" s="44">
        <f t="shared" si="14"/>
        <v>0</v>
      </c>
      <c r="H37" s="44"/>
      <c r="I37" s="44"/>
      <c r="J37" s="44"/>
      <c r="K37" s="44">
        <f t="shared" si="1"/>
        <v>-2000</v>
      </c>
      <c r="L37" s="13">
        <f t="shared" si="2"/>
        <v>0</v>
      </c>
    </row>
    <row r="38" spans="1:12" ht="50.25" customHeight="1">
      <c r="A38" s="8" t="s">
        <v>123</v>
      </c>
      <c r="B38" s="29" t="s">
        <v>40</v>
      </c>
      <c r="C38" s="44">
        <f t="shared" si="13"/>
        <v>64253.2</v>
      </c>
      <c r="D38" s="44"/>
      <c r="E38" s="44"/>
      <c r="F38" s="44">
        <v>64253.2</v>
      </c>
      <c r="G38" s="44">
        <f t="shared" si="14"/>
        <v>12992.8</v>
      </c>
      <c r="H38" s="44"/>
      <c r="I38" s="44"/>
      <c r="J38" s="44">
        <v>12992.8</v>
      </c>
      <c r="K38" s="44">
        <f t="shared" si="1"/>
        <v>-51260.399999999994</v>
      </c>
      <c r="L38" s="13">
        <f t="shared" si="2"/>
        <v>20.221249680949743</v>
      </c>
    </row>
    <row r="39" spans="1:12" ht="16.5" customHeight="1">
      <c r="A39" s="8" t="s">
        <v>115</v>
      </c>
      <c r="B39" s="29"/>
      <c r="C39" s="44">
        <f t="shared" si="13"/>
        <v>0</v>
      </c>
      <c r="D39" s="44"/>
      <c r="E39" s="44"/>
      <c r="F39" s="44"/>
      <c r="G39" s="44">
        <f t="shared" si="14"/>
        <v>0</v>
      </c>
      <c r="H39" s="44"/>
      <c r="I39" s="44"/>
      <c r="J39" s="44"/>
      <c r="K39" s="44">
        <f t="shared" si="1"/>
        <v>0</v>
      </c>
      <c r="L39" s="13"/>
    </row>
    <row r="40" spans="1:12" ht="36.75" customHeight="1">
      <c r="A40" s="8" t="s">
        <v>119</v>
      </c>
      <c r="B40" s="29"/>
      <c r="C40" s="44">
        <f t="shared" si="13"/>
        <v>3283.8</v>
      </c>
      <c r="D40" s="44"/>
      <c r="E40" s="44"/>
      <c r="F40" s="44">
        <v>3283.8</v>
      </c>
      <c r="G40" s="44">
        <f t="shared" si="14"/>
        <v>1967.9</v>
      </c>
      <c r="H40" s="44"/>
      <c r="I40" s="44"/>
      <c r="J40" s="44">
        <v>1967.9</v>
      </c>
      <c r="K40" s="44">
        <f t="shared" si="1"/>
        <v>-1315.9</v>
      </c>
      <c r="L40" s="13">
        <f>G40/C40*100</f>
        <v>59.92752299165601</v>
      </c>
    </row>
    <row r="41" spans="1:12" ht="62.25" customHeight="1">
      <c r="A41" s="8" t="s">
        <v>96</v>
      </c>
      <c r="B41" s="29" t="s">
        <v>40</v>
      </c>
      <c r="C41" s="44">
        <f t="shared" si="13"/>
        <v>14400</v>
      </c>
      <c r="D41" s="44"/>
      <c r="E41" s="44"/>
      <c r="F41" s="44">
        <v>14400</v>
      </c>
      <c r="G41" s="44">
        <f t="shared" si="14"/>
        <v>0</v>
      </c>
      <c r="H41" s="44"/>
      <c r="I41" s="44"/>
      <c r="J41" s="44"/>
      <c r="K41" s="44">
        <f t="shared" si="1"/>
        <v>-14400</v>
      </c>
      <c r="L41" s="13">
        <f>G41/C41*100</f>
        <v>0</v>
      </c>
    </row>
    <row r="42" spans="1:12" ht="19.5" customHeight="1">
      <c r="A42" s="8" t="s">
        <v>115</v>
      </c>
      <c r="B42" s="29"/>
      <c r="C42" s="44">
        <f t="shared" si="13"/>
        <v>0</v>
      </c>
      <c r="D42" s="44"/>
      <c r="E42" s="44"/>
      <c r="F42" s="44"/>
      <c r="G42" s="44">
        <f t="shared" si="14"/>
        <v>0</v>
      </c>
      <c r="H42" s="44"/>
      <c r="I42" s="44"/>
      <c r="J42" s="44"/>
      <c r="K42" s="44">
        <f t="shared" si="1"/>
        <v>0</v>
      </c>
      <c r="L42" s="13"/>
    </row>
    <row r="43" spans="1:12" ht="32.25" customHeight="1">
      <c r="A43" s="8" t="s">
        <v>121</v>
      </c>
      <c r="B43" s="29"/>
      <c r="C43" s="44">
        <f t="shared" si="13"/>
        <v>4400</v>
      </c>
      <c r="D43" s="44"/>
      <c r="E43" s="44"/>
      <c r="F43" s="44">
        <v>4400</v>
      </c>
      <c r="G43" s="44">
        <f t="shared" si="14"/>
        <v>0</v>
      </c>
      <c r="H43" s="44"/>
      <c r="I43" s="44"/>
      <c r="J43" s="44"/>
      <c r="K43" s="44">
        <f t="shared" si="1"/>
        <v>-4400</v>
      </c>
      <c r="L43" s="13">
        <f>G43/C43*100</f>
        <v>0</v>
      </c>
    </row>
    <row r="44" spans="1:12" ht="48.75" customHeight="1">
      <c r="A44" s="10" t="s">
        <v>67</v>
      </c>
      <c r="B44" s="29" t="s">
        <v>40</v>
      </c>
      <c r="C44" s="44">
        <f t="shared" si="13"/>
        <v>114443.3</v>
      </c>
      <c r="D44" s="44"/>
      <c r="E44" s="44"/>
      <c r="F44" s="44">
        <v>114443.3</v>
      </c>
      <c r="G44" s="44">
        <f t="shared" si="14"/>
        <v>11811.5</v>
      </c>
      <c r="H44" s="44"/>
      <c r="I44" s="44"/>
      <c r="J44" s="44">
        <v>11811.5</v>
      </c>
      <c r="K44" s="44">
        <f t="shared" si="1"/>
        <v>-102631.8</v>
      </c>
      <c r="L44" s="13">
        <f>G44/C44*100</f>
        <v>10.320831363653442</v>
      </c>
    </row>
    <row r="45" spans="1:12" ht="19.5" customHeight="1">
      <c r="A45" s="8" t="s">
        <v>115</v>
      </c>
      <c r="B45" s="29"/>
      <c r="C45" s="44">
        <f t="shared" si="13"/>
        <v>0</v>
      </c>
      <c r="D45" s="44"/>
      <c r="E45" s="44"/>
      <c r="F45" s="44"/>
      <c r="G45" s="44">
        <f t="shared" si="14"/>
        <v>0</v>
      </c>
      <c r="H45" s="44"/>
      <c r="I45" s="44"/>
      <c r="J45" s="44"/>
      <c r="K45" s="44">
        <f t="shared" si="1"/>
        <v>0</v>
      </c>
      <c r="L45" s="13"/>
    </row>
    <row r="46" spans="1:12" ht="34.5" customHeight="1">
      <c r="A46" s="8" t="s">
        <v>120</v>
      </c>
      <c r="B46" s="29"/>
      <c r="C46" s="44">
        <f t="shared" si="13"/>
        <v>4389.8</v>
      </c>
      <c r="D46" s="44"/>
      <c r="E46" s="44"/>
      <c r="F46" s="44">
        <v>4389.8</v>
      </c>
      <c r="G46" s="44">
        <f t="shared" si="14"/>
        <v>2998.3</v>
      </c>
      <c r="H46" s="44"/>
      <c r="I46" s="44"/>
      <c r="J46" s="44">
        <v>2998.3</v>
      </c>
      <c r="K46" s="44">
        <f t="shared" si="1"/>
        <v>-1391.5</v>
      </c>
      <c r="L46" s="13">
        <f aca="true" t="shared" si="15" ref="L46:L56">G46/C46*100</f>
        <v>68.30151715340106</v>
      </c>
    </row>
    <row r="47" spans="1:12" ht="17.25" customHeight="1">
      <c r="A47" s="11" t="s">
        <v>60</v>
      </c>
      <c r="B47" s="29"/>
      <c r="C47" s="45">
        <f>C48</f>
        <v>500</v>
      </c>
      <c r="D47" s="45">
        <f>D48</f>
        <v>0</v>
      </c>
      <c r="E47" s="45">
        <f>E48</f>
        <v>0</v>
      </c>
      <c r="F47" s="45">
        <f>F48</f>
        <v>500</v>
      </c>
      <c r="G47" s="44">
        <f t="shared" si="14"/>
        <v>0</v>
      </c>
      <c r="H47" s="45">
        <f>H48</f>
        <v>0</v>
      </c>
      <c r="I47" s="45">
        <f>I48</f>
        <v>0</v>
      </c>
      <c r="J47" s="45">
        <f>J48</f>
        <v>0</v>
      </c>
      <c r="K47" s="45">
        <f t="shared" si="1"/>
        <v>-500</v>
      </c>
      <c r="L47" s="52">
        <f t="shared" si="15"/>
        <v>0</v>
      </c>
    </row>
    <row r="48" spans="1:12" ht="50.25" customHeight="1">
      <c r="A48" s="10" t="s">
        <v>69</v>
      </c>
      <c r="B48" s="29" t="s">
        <v>40</v>
      </c>
      <c r="C48" s="44">
        <f>D48+E48+F48</f>
        <v>500</v>
      </c>
      <c r="D48" s="44"/>
      <c r="E48" s="44"/>
      <c r="F48" s="44">
        <v>500</v>
      </c>
      <c r="G48" s="44">
        <f t="shared" si="14"/>
        <v>0</v>
      </c>
      <c r="H48" s="44"/>
      <c r="I48" s="44"/>
      <c r="J48" s="44"/>
      <c r="K48" s="44">
        <f t="shared" si="1"/>
        <v>-500</v>
      </c>
      <c r="L48" s="13">
        <f t="shared" si="15"/>
        <v>0</v>
      </c>
    </row>
    <row r="49" spans="1:12" ht="22.5" customHeight="1">
      <c r="A49" s="54" t="s">
        <v>20</v>
      </c>
      <c r="B49" s="56"/>
      <c r="C49" s="57">
        <f aca="true" t="shared" si="16" ref="C49:F50">C50</f>
        <v>81820.2</v>
      </c>
      <c r="D49" s="57">
        <f t="shared" si="16"/>
        <v>5290.9</v>
      </c>
      <c r="E49" s="57">
        <f t="shared" si="16"/>
        <v>76529.3</v>
      </c>
      <c r="F49" s="57">
        <f t="shared" si="16"/>
        <v>0</v>
      </c>
      <c r="G49" s="57">
        <f t="shared" si="14"/>
        <v>0</v>
      </c>
      <c r="H49" s="57">
        <f aca="true" t="shared" si="17" ref="H49:J50">H50</f>
        <v>0</v>
      </c>
      <c r="I49" s="57">
        <f t="shared" si="17"/>
        <v>0</v>
      </c>
      <c r="J49" s="57">
        <f t="shared" si="17"/>
        <v>0</v>
      </c>
      <c r="K49" s="57">
        <f t="shared" si="1"/>
        <v>-81820.2</v>
      </c>
      <c r="L49" s="58">
        <f t="shared" si="15"/>
        <v>0</v>
      </c>
    </row>
    <row r="50" spans="1:12" ht="22.5" customHeight="1">
      <c r="A50" s="11" t="s">
        <v>72</v>
      </c>
      <c r="B50" s="29"/>
      <c r="C50" s="44">
        <f t="shared" si="16"/>
        <v>81820.2</v>
      </c>
      <c r="D50" s="44">
        <f t="shared" si="16"/>
        <v>5290.9</v>
      </c>
      <c r="E50" s="44">
        <f t="shared" si="16"/>
        <v>76529.3</v>
      </c>
      <c r="F50" s="44">
        <f t="shared" si="16"/>
        <v>0</v>
      </c>
      <c r="G50" s="44">
        <f t="shared" si="14"/>
        <v>0</v>
      </c>
      <c r="H50" s="44">
        <f t="shared" si="17"/>
        <v>0</v>
      </c>
      <c r="I50" s="44">
        <f t="shared" si="17"/>
        <v>0</v>
      </c>
      <c r="J50" s="44">
        <f t="shared" si="17"/>
        <v>0</v>
      </c>
      <c r="K50" s="44">
        <f t="shared" si="1"/>
        <v>-81820.2</v>
      </c>
      <c r="L50" s="13">
        <f t="shared" si="15"/>
        <v>0</v>
      </c>
    </row>
    <row r="51" spans="1:12" ht="41.25" customHeight="1">
      <c r="A51" s="10" t="s">
        <v>73</v>
      </c>
      <c r="B51" s="29" t="s">
        <v>40</v>
      </c>
      <c r="C51" s="44">
        <f>D51+E51+F51</f>
        <v>81820.2</v>
      </c>
      <c r="D51" s="44">
        <v>5290.9</v>
      </c>
      <c r="E51" s="44">
        <v>76529.3</v>
      </c>
      <c r="F51" s="44"/>
      <c r="G51" s="44">
        <f t="shared" si="14"/>
        <v>0</v>
      </c>
      <c r="H51" s="44"/>
      <c r="I51" s="44"/>
      <c r="J51" s="44"/>
      <c r="K51" s="44">
        <f t="shared" si="1"/>
        <v>-81820.2</v>
      </c>
      <c r="L51" s="13">
        <f t="shared" si="15"/>
        <v>0</v>
      </c>
    </row>
    <row r="52" spans="1:12" ht="19.5" customHeight="1">
      <c r="A52" s="6" t="s">
        <v>61</v>
      </c>
      <c r="B52" s="6"/>
      <c r="C52" s="46">
        <f aca="true" t="shared" si="18" ref="C52:J52">C53</f>
        <v>72330.1</v>
      </c>
      <c r="D52" s="46">
        <f t="shared" si="18"/>
        <v>0</v>
      </c>
      <c r="E52" s="46">
        <f t="shared" si="18"/>
        <v>0</v>
      </c>
      <c r="F52" s="46">
        <f t="shared" si="18"/>
        <v>72330.1</v>
      </c>
      <c r="G52" s="46">
        <f t="shared" si="18"/>
        <v>12000</v>
      </c>
      <c r="H52" s="46">
        <f t="shared" si="18"/>
        <v>0</v>
      </c>
      <c r="I52" s="46">
        <f t="shared" si="18"/>
        <v>0</v>
      </c>
      <c r="J52" s="46">
        <f t="shared" si="18"/>
        <v>12000</v>
      </c>
      <c r="K52" s="46">
        <f t="shared" si="1"/>
        <v>-60330.100000000006</v>
      </c>
      <c r="L52" s="14">
        <f t="shared" si="15"/>
        <v>16.59060335876765</v>
      </c>
    </row>
    <row r="53" spans="1:12" ht="17.25" customHeight="1">
      <c r="A53" s="7" t="s">
        <v>62</v>
      </c>
      <c r="B53" s="7"/>
      <c r="C53" s="45">
        <f aca="true" t="shared" si="19" ref="C53:J53">C54+C55</f>
        <v>72330.1</v>
      </c>
      <c r="D53" s="45">
        <f t="shared" si="19"/>
        <v>0</v>
      </c>
      <c r="E53" s="45">
        <f t="shared" si="19"/>
        <v>0</v>
      </c>
      <c r="F53" s="45">
        <f t="shared" si="19"/>
        <v>72330.1</v>
      </c>
      <c r="G53" s="45">
        <f t="shared" si="19"/>
        <v>12000</v>
      </c>
      <c r="H53" s="45">
        <f t="shared" si="19"/>
        <v>0</v>
      </c>
      <c r="I53" s="45">
        <f t="shared" si="19"/>
        <v>0</v>
      </c>
      <c r="J53" s="45">
        <f t="shared" si="19"/>
        <v>12000</v>
      </c>
      <c r="K53" s="45">
        <f t="shared" si="1"/>
        <v>-60330.100000000006</v>
      </c>
      <c r="L53" s="52">
        <f t="shared" si="15"/>
        <v>16.59060335876765</v>
      </c>
    </row>
    <row r="54" spans="1:12" ht="48" customHeight="1">
      <c r="A54" s="8" t="s">
        <v>63</v>
      </c>
      <c r="B54" s="29" t="s">
        <v>40</v>
      </c>
      <c r="C54" s="44">
        <f>D54+E54+F54</f>
        <v>16139.2</v>
      </c>
      <c r="D54" s="44"/>
      <c r="E54" s="44"/>
      <c r="F54" s="44">
        <v>16139.2</v>
      </c>
      <c r="G54" s="44">
        <f>H54+I54+J54</f>
        <v>12000</v>
      </c>
      <c r="H54" s="44"/>
      <c r="I54" s="44"/>
      <c r="J54" s="44">
        <v>12000</v>
      </c>
      <c r="K54" s="44">
        <f t="shared" si="1"/>
        <v>-4139.200000000001</v>
      </c>
      <c r="L54" s="13">
        <f t="shared" si="15"/>
        <v>74.35312778824229</v>
      </c>
    </row>
    <row r="55" spans="1:12" ht="36.75" customHeight="1">
      <c r="A55" s="8" t="s">
        <v>101</v>
      </c>
      <c r="B55" s="29" t="s">
        <v>40</v>
      </c>
      <c r="C55" s="44">
        <f>D55+E55+F55</f>
        <v>56190.9</v>
      </c>
      <c r="D55" s="44"/>
      <c r="E55" s="44"/>
      <c r="F55" s="44">
        <v>56190.9</v>
      </c>
      <c r="G55" s="44"/>
      <c r="H55" s="44"/>
      <c r="I55" s="44"/>
      <c r="J55" s="44"/>
      <c r="K55" s="44">
        <f t="shared" si="1"/>
        <v>-56190.9</v>
      </c>
      <c r="L55" s="13">
        <f t="shared" si="15"/>
        <v>0</v>
      </c>
    </row>
    <row r="56" spans="1:12" s="5" customFormat="1" ht="33.75" customHeight="1">
      <c r="A56" s="6" t="s">
        <v>21</v>
      </c>
      <c r="B56" s="6"/>
      <c r="C56" s="46">
        <f aca="true" t="shared" si="20" ref="C56:J56">C9+C12+C22+C34+C49+C52</f>
        <v>1115059.2</v>
      </c>
      <c r="D56" s="46">
        <f t="shared" si="20"/>
        <v>120224.9</v>
      </c>
      <c r="E56" s="46">
        <f t="shared" si="20"/>
        <v>556844.7000000001</v>
      </c>
      <c r="F56" s="46">
        <f t="shared" si="20"/>
        <v>437989.6</v>
      </c>
      <c r="G56" s="46">
        <f t="shared" si="20"/>
        <v>691792.2000000001</v>
      </c>
      <c r="H56" s="46">
        <f t="shared" si="20"/>
        <v>105899</v>
      </c>
      <c r="I56" s="46">
        <f t="shared" si="20"/>
        <v>434662.2</v>
      </c>
      <c r="J56" s="46">
        <f t="shared" si="20"/>
        <v>151231</v>
      </c>
      <c r="K56" s="46">
        <f t="shared" si="1"/>
        <v>-423266.9999999999</v>
      </c>
      <c r="L56" s="14">
        <f t="shared" si="15"/>
        <v>62.04084949032303</v>
      </c>
    </row>
    <row r="58" spans="1:3" ht="30.75" customHeight="1">
      <c r="A58" s="25" t="s">
        <v>33</v>
      </c>
      <c r="C58" s="25" t="s">
        <v>37</v>
      </c>
    </row>
    <row r="59" ht="57.75" customHeight="1">
      <c r="A59" s="1" t="s">
        <v>44</v>
      </c>
    </row>
    <row r="60" ht="15">
      <c r="B60" s="25"/>
    </row>
  </sheetData>
  <mergeCells count="16">
    <mergeCell ref="A4:L4"/>
    <mergeCell ref="L5:L6"/>
    <mergeCell ref="G5:J5"/>
    <mergeCell ref="H6:J6"/>
    <mergeCell ref="G6:G7"/>
    <mergeCell ref="K5:K6"/>
    <mergeCell ref="A32:A33"/>
    <mergeCell ref="B32:B33"/>
    <mergeCell ref="A1:L1"/>
    <mergeCell ref="A2:L2"/>
    <mergeCell ref="B5:B7"/>
    <mergeCell ref="A3:F3"/>
    <mergeCell ref="A5:A7"/>
    <mergeCell ref="C5:F5"/>
    <mergeCell ref="C6:C7"/>
    <mergeCell ref="D6:F6"/>
  </mergeCells>
  <printOptions/>
  <pageMargins left="0.27" right="0.17" top="0.38" bottom="0.49" header="0.55" footer="0.57"/>
  <pageSetup fitToHeight="2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69"/>
  <sheetViews>
    <sheetView showZeros="0" view="pageBreakPreview" zoomScale="75" zoomScaleSheetLayoutView="75" workbookViewId="0" topLeftCell="A1">
      <pane xSplit="1" ySplit="8" topLeftCell="B57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E62" sqref="E62"/>
    </sheetView>
  </sheetViews>
  <sheetFormatPr defaultColWidth="9.003906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149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5"/>
      <c r="B3" s="75"/>
      <c r="C3" s="75"/>
      <c r="D3" s="75"/>
      <c r="E3" s="75"/>
      <c r="F3" s="75"/>
      <c r="G3" s="24"/>
      <c r="H3" s="24"/>
      <c r="I3" s="24"/>
      <c r="J3" s="24"/>
      <c r="K3" s="24"/>
      <c r="L3" s="2"/>
      <c r="M3" s="2"/>
      <c r="N3" s="2"/>
    </row>
    <row r="4" spans="1:28" ht="12" customHeight="1">
      <c r="A4" s="78" t="s">
        <v>42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6" t="s">
        <v>29</v>
      </c>
      <c r="B5" s="72" t="s">
        <v>39</v>
      </c>
      <c r="C5" s="77" t="s">
        <v>47</v>
      </c>
      <c r="D5" s="77"/>
      <c r="E5" s="77"/>
      <c r="F5" s="77"/>
      <c r="G5" s="81" t="s">
        <v>150</v>
      </c>
      <c r="H5" s="82"/>
      <c r="I5" s="82"/>
      <c r="J5" s="83"/>
      <c r="K5" s="72" t="s">
        <v>34</v>
      </c>
      <c r="L5" s="79" t="s">
        <v>36</v>
      </c>
    </row>
    <row r="6" spans="1:12" ht="29.25" customHeight="1">
      <c r="A6" s="76"/>
      <c r="B6" s="73"/>
      <c r="C6" s="77" t="s">
        <v>10</v>
      </c>
      <c r="D6" s="77" t="s">
        <v>11</v>
      </c>
      <c r="E6" s="77"/>
      <c r="F6" s="77"/>
      <c r="G6" s="84" t="s">
        <v>10</v>
      </c>
      <c r="H6" s="81" t="s">
        <v>11</v>
      </c>
      <c r="I6" s="82"/>
      <c r="J6" s="83"/>
      <c r="K6" s="74"/>
      <c r="L6" s="80"/>
    </row>
    <row r="7" spans="1:12" ht="30.75" customHeight="1">
      <c r="A7" s="76"/>
      <c r="B7" s="74"/>
      <c r="C7" s="77"/>
      <c r="D7" s="30" t="s">
        <v>12</v>
      </c>
      <c r="E7" s="30" t="s">
        <v>13</v>
      </c>
      <c r="F7" s="30" t="s">
        <v>14</v>
      </c>
      <c r="G7" s="85"/>
      <c r="H7" s="30" t="s">
        <v>12</v>
      </c>
      <c r="I7" s="30" t="s">
        <v>13</v>
      </c>
      <c r="J7" s="30" t="s">
        <v>14</v>
      </c>
      <c r="K7" s="30" t="s">
        <v>35</v>
      </c>
      <c r="L7" s="30" t="s">
        <v>35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0">
        <v>12</v>
      </c>
    </row>
    <row r="9" spans="1:12" ht="30" customHeight="1">
      <c r="A9" s="16" t="s">
        <v>24</v>
      </c>
      <c r="B9" s="16"/>
      <c r="C9" s="38">
        <f aca="true" t="shared" si="0" ref="C9:J10">C10</f>
        <v>18000000</v>
      </c>
      <c r="D9" s="38">
        <f t="shared" si="0"/>
        <v>0</v>
      </c>
      <c r="E9" s="38">
        <f t="shared" si="0"/>
        <v>0</v>
      </c>
      <c r="F9" s="38">
        <f t="shared" si="0"/>
        <v>18000000</v>
      </c>
      <c r="G9" s="51">
        <f t="shared" si="0"/>
        <v>18000000</v>
      </c>
      <c r="H9" s="51">
        <f t="shared" si="0"/>
        <v>0</v>
      </c>
      <c r="I9" s="51">
        <f t="shared" si="0"/>
        <v>0</v>
      </c>
      <c r="J9" s="51">
        <f t="shared" si="0"/>
        <v>18000000</v>
      </c>
      <c r="K9" s="51">
        <f aca="true" t="shared" si="1" ref="K9:K65">G9-C9</f>
        <v>0</v>
      </c>
      <c r="L9" s="49">
        <f aca="true" t="shared" si="2" ref="L9:L39">G9/C9*100</f>
        <v>100</v>
      </c>
    </row>
    <row r="10" spans="1:12" ht="98.25" customHeight="1">
      <c r="A10" s="17" t="s">
        <v>25</v>
      </c>
      <c r="B10" s="17"/>
      <c r="C10" s="37">
        <f t="shared" si="0"/>
        <v>18000000</v>
      </c>
      <c r="D10" s="37">
        <f t="shared" si="0"/>
        <v>0</v>
      </c>
      <c r="E10" s="37">
        <f t="shared" si="0"/>
        <v>0</v>
      </c>
      <c r="F10" s="37">
        <f t="shared" si="0"/>
        <v>18000000</v>
      </c>
      <c r="G10" s="37">
        <f t="shared" si="0"/>
        <v>18000000</v>
      </c>
      <c r="H10" s="37">
        <f t="shared" si="0"/>
        <v>0</v>
      </c>
      <c r="I10" s="37">
        <f t="shared" si="0"/>
        <v>0</v>
      </c>
      <c r="J10" s="37">
        <f t="shared" si="0"/>
        <v>18000000</v>
      </c>
      <c r="K10" s="33">
        <f t="shared" si="1"/>
        <v>0</v>
      </c>
      <c r="L10" s="50">
        <f t="shared" si="2"/>
        <v>100</v>
      </c>
    </row>
    <row r="11" spans="1:12" ht="60.75" customHeight="1">
      <c r="A11" s="18" t="s">
        <v>30</v>
      </c>
      <c r="B11" s="29" t="s">
        <v>40</v>
      </c>
      <c r="C11" s="36">
        <f>D11+E11+F11</f>
        <v>18000000</v>
      </c>
      <c r="D11" s="36"/>
      <c r="E11" s="36"/>
      <c r="F11" s="36">
        <v>18000000</v>
      </c>
      <c r="G11" s="36">
        <f>H11+I11+J11</f>
        <v>18000000</v>
      </c>
      <c r="H11" s="36"/>
      <c r="I11" s="36"/>
      <c r="J11" s="36">
        <v>18000000</v>
      </c>
      <c r="K11" s="31">
        <f t="shared" si="1"/>
        <v>0</v>
      </c>
      <c r="L11" s="4">
        <f t="shared" si="2"/>
        <v>100</v>
      </c>
    </row>
    <row r="12" spans="1:12" ht="18.75" customHeight="1">
      <c r="A12" s="12" t="s">
        <v>17</v>
      </c>
      <c r="B12" s="12"/>
      <c r="C12" s="32">
        <f aca="true" t="shared" si="3" ref="C12:J12">C13</f>
        <v>527795000</v>
      </c>
      <c r="D12" s="32">
        <f t="shared" si="3"/>
        <v>114934000</v>
      </c>
      <c r="E12" s="32">
        <f t="shared" si="3"/>
        <v>400000000</v>
      </c>
      <c r="F12" s="32">
        <f t="shared" si="3"/>
        <v>12861000</v>
      </c>
      <c r="G12" s="32">
        <f t="shared" si="3"/>
        <v>504628847.8</v>
      </c>
      <c r="H12" s="32">
        <f t="shared" si="3"/>
        <v>105899000</v>
      </c>
      <c r="I12" s="32">
        <f t="shared" si="3"/>
        <v>395036328.8</v>
      </c>
      <c r="J12" s="32">
        <f t="shared" si="3"/>
        <v>3693519</v>
      </c>
      <c r="K12" s="51">
        <f t="shared" si="1"/>
        <v>-23166152.199999988</v>
      </c>
      <c r="L12" s="49">
        <f t="shared" si="2"/>
        <v>95.61076702128668</v>
      </c>
    </row>
    <row r="13" spans="1:12" ht="15.75" customHeight="1">
      <c r="A13" s="7" t="s">
        <v>91</v>
      </c>
      <c r="B13" s="7"/>
      <c r="C13" s="37">
        <f>C14+C15+C16+C17+C18+C19+C20+C21+C22</f>
        <v>527795000</v>
      </c>
      <c r="D13" s="37">
        <f aca="true" t="shared" si="4" ref="D13:J13">D14+D15+D16+D17+D18+D19+D20+D21+D22</f>
        <v>114934000</v>
      </c>
      <c r="E13" s="37">
        <f t="shared" si="4"/>
        <v>400000000</v>
      </c>
      <c r="F13" s="37">
        <f t="shared" si="4"/>
        <v>12861000</v>
      </c>
      <c r="G13" s="37">
        <f t="shared" si="4"/>
        <v>504628847.8</v>
      </c>
      <c r="H13" s="37">
        <f t="shared" si="4"/>
        <v>105899000</v>
      </c>
      <c r="I13" s="37">
        <f t="shared" si="4"/>
        <v>395036328.8</v>
      </c>
      <c r="J13" s="37">
        <f t="shared" si="4"/>
        <v>3693519</v>
      </c>
      <c r="K13" s="33">
        <f t="shared" si="1"/>
        <v>-23166152.199999988</v>
      </c>
      <c r="L13" s="50">
        <f t="shared" si="2"/>
        <v>95.61076702128668</v>
      </c>
    </row>
    <row r="14" spans="1:12" ht="75.75" customHeight="1">
      <c r="A14" s="22" t="s">
        <v>49</v>
      </c>
      <c r="B14" s="29" t="s">
        <v>40</v>
      </c>
      <c r="C14" s="34">
        <f aca="true" t="shared" si="5" ref="C14:C22">D14+E14+F14</f>
        <v>1000000</v>
      </c>
      <c r="D14" s="34"/>
      <c r="E14" s="34"/>
      <c r="F14" s="34">
        <v>1000000</v>
      </c>
      <c r="G14" s="34">
        <f aca="true" t="shared" si="6" ref="G14:G22">H14+I14+J14</f>
        <v>0</v>
      </c>
      <c r="H14" s="34"/>
      <c r="I14" s="34"/>
      <c r="J14" s="34"/>
      <c r="K14" s="31">
        <f t="shared" si="1"/>
        <v>-1000000</v>
      </c>
      <c r="L14" s="4">
        <f t="shared" si="2"/>
        <v>0</v>
      </c>
    </row>
    <row r="15" spans="1:12" ht="75.75" customHeight="1">
      <c r="A15" s="22" t="s">
        <v>102</v>
      </c>
      <c r="B15" s="29" t="s">
        <v>40</v>
      </c>
      <c r="C15" s="34">
        <f t="shared" si="5"/>
        <v>114934000</v>
      </c>
      <c r="D15" s="34">
        <v>114934000</v>
      </c>
      <c r="E15" s="34"/>
      <c r="F15" s="34"/>
      <c r="G15" s="34">
        <f t="shared" si="6"/>
        <v>105899000</v>
      </c>
      <c r="H15" s="34">
        <v>105899000</v>
      </c>
      <c r="I15" s="34"/>
      <c r="J15" s="34"/>
      <c r="K15" s="31">
        <f t="shared" si="1"/>
        <v>-9035000</v>
      </c>
      <c r="L15" s="4">
        <f t="shared" si="2"/>
        <v>92.13896671132999</v>
      </c>
    </row>
    <row r="16" spans="1:12" ht="107.25" customHeight="1">
      <c r="A16" s="22" t="s">
        <v>148</v>
      </c>
      <c r="B16" s="29" t="s">
        <v>40</v>
      </c>
      <c r="C16" s="34">
        <f t="shared" si="5"/>
        <v>6861000</v>
      </c>
      <c r="D16" s="34"/>
      <c r="E16" s="34"/>
      <c r="F16" s="34">
        <v>6861000</v>
      </c>
      <c r="G16" s="34">
        <f t="shared" si="6"/>
        <v>3693519</v>
      </c>
      <c r="H16" s="34"/>
      <c r="I16" s="34"/>
      <c r="J16" s="34">
        <v>3693519</v>
      </c>
      <c r="K16" s="31">
        <f t="shared" si="1"/>
        <v>-3167481</v>
      </c>
      <c r="L16" s="4">
        <f t="shared" si="2"/>
        <v>53.83353738522081</v>
      </c>
    </row>
    <row r="17" spans="1:12" ht="61.5" customHeight="1">
      <c r="A17" s="22" t="s">
        <v>74</v>
      </c>
      <c r="B17" s="29" t="s">
        <v>40</v>
      </c>
      <c r="C17" s="34">
        <f t="shared" si="5"/>
        <v>16185895</v>
      </c>
      <c r="D17" s="34"/>
      <c r="E17" s="34">
        <v>16185895</v>
      </c>
      <c r="F17" s="34"/>
      <c r="G17" s="34">
        <f t="shared" si="6"/>
        <v>16185895</v>
      </c>
      <c r="H17" s="34"/>
      <c r="I17" s="34">
        <v>16185895</v>
      </c>
      <c r="J17" s="34"/>
      <c r="K17" s="31">
        <f t="shared" si="1"/>
        <v>0</v>
      </c>
      <c r="L17" s="4">
        <f t="shared" si="2"/>
        <v>100</v>
      </c>
    </row>
    <row r="18" spans="1:12" ht="60.75" customHeight="1">
      <c r="A18" s="22" t="s">
        <v>75</v>
      </c>
      <c r="B18" s="59" t="s">
        <v>41</v>
      </c>
      <c r="C18" s="34">
        <f t="shared" si="5"/>
        <v>60075</v>
      </c>
      <c r="D18" s="34"/>
      <c r="E18" s="34">
        <v>60075</v>
      </c>
      <c r="F18" s="34"/>
      <c r="G18" s="34">
        <f t="shared" si="6"/>
        <v>0</v>
      </c>
      <c r="H18" s="34"/>
      <c r="I18" s="34"/>
      <c r="J18" s="34"/>
      <c r="K18" s="31">
        <f t="shared" si="1"/>
        <v>-60075</v>
      </c>
      <c r="L18" s="4">
        <f t="shared" si="2"/>
        <v>0</v>
      </c>
    </row>
    <row r="19" spans="1:12" ht="64.5" customHeight="1">
      <c r="A19" s="22" t="s">
        <v>45</v>
      </c>
      <c r="B19" s="29" t="s">
        <v>40</v>
      </c>
      <c r="C19" s="34">
        <f t="shared" si="5"/>
        <v>98705200</v>
      </c>
      <c r="D19" s="34"/>
      <c r="E19" s="34">
        <v>98705200</v>
      </c>
      <c r="F19" s="34"/>
      <c r="G19" s="34">
        <f t="shared" si="6"/>
        <v>98705200</v>
      </c>
      <c r="H19" s="34"/>
      <c r="I19" s="34">
        <v>98705200</v>
      </c>
      <c r="J19" s="34"/>
      <c r="K19" s="31">
        <f t="shared" si="1"/>
        <v>0</v>
      </c>
      <c r="L19" s="4">
        <f t="shared" si="2"/>
        <v>100</v>
      </c>
    </row>
    <row r="20" spans="1:12" ht="93" customHeight="1">
      <c r="A20" s="22" t="s">
        <v>107</v>
      </c>
      <c r="B20" s="29" t="s">
        <v>40</v>
      </c>
      <c r="C20" s="34">
        <f t="shared" si="5"/>
        <v>186976906</v>
      </c>
      <c r="D20" s="34"/>
      <c r="E20" s="34">
        <v>186976906</v>
      </c>
      <c r="F20" s="34"/>
      <c r="G20" s="34">
        <f t="shared" si="6"/>
        <v>186976906</v>
      </c>
      <c r="H20" s="34"/>
      <c r="I20" s="34">
        <v>186976906</v>
      </c>
      <c r="J20" s="34"/>
      <c r="K20" s="31">
        <f t="shared" si="1"/>
        <v>0</v>
      </c>
      <c r="L20" s="4">
        <f t="shared" si="2"/>
        <v>100</v>
      </c>
    </row>
    <row r="21" spans="1:12" ht="76.5" customHeight="1">
      <c r="A21" s="22" t="s">
        <v>81</v>
      </c>
      <c r="B21" s="29" t="s">
        <v>40</v>
      </c>
      <c r="C21" s="34">
        <f t="shared" si="5"/>
        <v>98071924</v>
      </c>
      <c r="D21" s="34"/>
      <c r="E21" s="34">
        <v>98071924</v>
      </c>
      <c r="F21" s="34"/>
      <c r="G21" s="34">
        <f t="shared" si="6"/>
        <v>93168327.8</v>
      </c>
      <c r="H21" s="34"/>
      <c r="I21" s="34">
        <v>93168327.8</v>
      </c>
      <c r="J21" s="34"/>
      <c r="K21" s="31">
        <f t="shared" si="1"/>
        <v>-4903596.200000003</v>
      </c>
      <c r="L21" s="4">
        <f t="shared" si="2"/>
        <v>95</v>
      </c>
    </row>
    <row r="22" spans="1:12" ht="63.75" customHeight="1">
      <c r="A22" s="22" t="s">
        <v>151</v>
      </c>
      <c r="B22" s="29" t="s">
        <v>40</v>
      </c>
      <c r="C22" s="34">
        <f t="shared" si="5"/>
        <v>5000000</v>
      </c>
      <c r="D22" s="34"/>
      <c r="E22" s="34"/>
      <c r="F22" s="34">
        <v>5000000</v>
      </c>
      <c r="G22" s="34">
        <f t="shared" si="6"/>
        <v>0</v>
      </c>
      <c r="H22" s="34"/>
      <c r="I22" s="34"/>
      <c r="J22" s="34"/>
      <c r="K22" s="31"/>
      <c r="L22" s="4"/>
    </row>
    <row r="23" spans="1:12" ht="30.75" customHeight="1">
      <c r="A23" s="6" t="s">
        <v>18</v>
      </c>
      <c r="B23" s="6"/>
      <c r="C23" s="32">
        <f aca="true" t="shared" si="7" ref="C23:J23">C24+C29+C32</f>
        <v>203178400</v>
      </c>
      <c r="D23" s="32">
        <f t="shared" si="7"/>
        <v>0</v>
      </c>
      <c r="E23" s="32">
        <f t="shared" si="7"/>
        <v>80315400</v>
      </c>
      <c r="F23" s="32">
        <f t="shared" si="7"/>
        <v>122863000</v>
      </c>
      <c r="G23" s="32">
        <f t="shared" si="7"/>
        <v>122359638</v>
      </c>
      <c r="H23" s="32">
        <f t="shared" si="7"/>
        <v>0</v>
      </c>
      <c r="I23" s="32">
        <f t="shared" si="7"/>
        <v>43862395</v>
      </c>
      <c r="J23" s="32">
        <f t="shared" si="7"/>
        <v>78497243</v>
      </c>
      <c r="K23" s="51">
        <f t="shared" si="1"/>
        <v>-80818762</v>
      </c>
      <c r="L23" s="49">
        <f t="shared" si="2"/>
        <v>60.22275891531776</v>
      </c>
    </row>
    <row r="24" spans="1:12" ht="15.75" customHeight="1">
      <c r="A24" s="7" t="s">
        <v>22</v>
      </c>
      <c r="B24" s="7"/>
      <c r="C24" s="35">
        <f aca="true" t="shared" si="8" ref="C24:J24">C25+C26+C27+C28</f>
        <v>51788400</v>
      </c>
      <c r="D24" s="35">
        <f t="shared" si="8"/>
        <v>0</v>
      </c>
      <c r="E24" s="35">
        <f t="shared" si="8"/>
        <v>18925400</v>
      </c>
      <c r="F24" s="35">
        <f t="shared" si="8"/>
        <v>32863000</v>
      </c>
      <c r="G24" s="35">
        <f t="shared" si="8"/>
        <v>15530352</v>
      </c>
      <c r="H24" s="35">
        <f t="shared" si="8"/>
        <v>0</v>
      </c>
      <c r="I24" s="35">
        <f t="shared" si="8"/>
        <v>13808740</v>
      </c>
      <c r="J24" s="35">
        <f t="shared" si="8"/>
        <v>1721612</v>
      </c>
      <c r="K24" s="33">
        <f t="shared" si="1"/>
        <v>-36258048</v>
      </c>
      <c r="L24" s="50">
        <f t="shared" si="2"/>
        <v>29.988089996987743</v>
      </c>
    </row>
    <row r="25" spans="1:12" ht="34.5" customHeight="1">
      <c r="A25" s="10" t="s">
        <v>76</v>
      </c>
      <c r="B25" s="29" t="s">
        <v>40</v>
      </c>
      <c r="C25" s="34">
        <f>D25+E25+F25</f>
        <v>16500000</v>
      </c>
      <c r="D25" s="34"/>
      <c r="E25" s="34"/>
      <c r="F25" s="34">
        <v>16500000</v>
      </c>
      <c r="G25" s="34">
        <f>H25+I25+J25</f>
        <v>0</v>
      </c>
      <c r="H25" s="34"/>
      <c r="I25" s="34"/>
      <c r="J25" s="34"/>
      <c r="K25" s="31">
        <f t="shared" si="1"/>
        <v>-16500000</v>
      </c>
      <c r="L25" s="4">
        <f t="shared" si="2"/>
        <v>0</v>
      </c>
    </row>
    <row r="26" spans="1:12" ht="50.25" customHeight="1">
      <c r="A26" s="10" t="s">
        <v>126</v>
      </c>
      <c r="B26" s="29" t="s">
        <v>40</v>
      </c>
      <c r="C26" s="34">
        <f>D26+E26+F26</f>
        <v>3146866</v>
      </c>
      <c r="D26" s="34"/>
      <c r="E26" s="34"/>
      <c r="F26" s="34">
        <v>3146866</v>
      </c>
      <c r="G26" s="34">
        <f>H26+I26+J26</f>
        <v>1721612</v>
      </c>
      <c r="H26" s="34"/>
      <c r="I26" s="34"/>
      <c r="J26" s="34">
        <v>1721612</v>
      </c>
      <c r="K26" s="31">
        <f t="shared" si="1"/>
        <v>-1425254</v>
      </c>
      <c r="L26" s="4">
        <f t="shared" si="2"/>
        <v>54.70878010058261</v>
      </c>
    </row>
    <row r="27" spans="1:12" ht="48.75" customHeight="1">
      <c r="A27" s="10" t="s">
        <v>88</v>
      </c>
      <c r="B27" s="29" t="s">
        <v>40</v>
      </c>
      <c r="C27" s="34">
        <f>D27+E27+F27</f>
        <v>13216134</v>
      </c>
      <c r="D27" s="34"/>
      <c r="E27" s="34"/>
      <c r="F27" s="34">
        <v>13216134</v>
      </c>
      <c r="G27" s="34">
        <f>H27+I27+J27</f>
        <v>0</v>
      </c>
      <c r="H27" s="34"/>
      <c r="I27" s="34"/>
      <c r="J27" s="34"/>
      <c r="K27" s="31">
        <f t="shared" si="1"/>
        <v>-13216134</v>
      </c>
      <c r="L27" s="4">
        <f t="shared" si="2"/>
        <v>0</v>
      </c>
    </row>
    <row r="28" spans="1:12" ht="30.75" customHeight="1">
      <c r="A28" s="19" t="s">
        <v>77</v>
      </c>
      <c r="B28" s="29" t="s">
        <v>40</v>
      </c>
      <c r="C28" s="34">
        <f>D28+E28+F28</f>
        <v>18925400</v>
      </c>
      <c r="D28" s="34"/>
      <c r="E28" s="34">
        <v>18925400</v>
      </c>
      <c r="F28" s="34"/>
      <c r="G28" s="34">
        <f>H28+I28+J28</f>
        <v>13808740</v>
      </c>
      <c r="H28" s="34"/>
      <c r="I28" s="34">
        <v>13808740</v>
      </c>
      <c r="J28" s="34"/>
      <c r="K28" s="31">
        <f t="shared" si="1"/>
        <v>-5116660</v>
      </c>
      <c r="L28" s="4">
        <f t="shared" si="2"/>
        <v>72.96405888382809</v>
      </c>
    </row>
    <row r="29" spans="1:12" ht="17.25" customHeight="1">
      <c r="A29" s="7" t="s">
        <v>15</v>
      </c>
      <c r="B29" s="7"/>
      <c r="C29" s="35">
        <f aca="true" t="shared" si="9" ref="C29:J29">C30+C31</f>
        <v>91390000</v>
      </c>
      <c r="D29" s="35">
        <f t="shared" si="9"/>
        <v>0</v>
      </c>
      <c r="E29" s="35">
        <f t="shared" si="9"/>
        <v>61390000</v>
      </c>
      <c r="F29" s="35">
        <f t="shared" si="9"/>
        <v>30000000</v>
      </c>
      <c r="G29" s="35">
        <f t="shared" si="9"/>
        <v>46829286</v>
      </c>
      <c r="H29" s="35">
        <f t="shared" si="9"/>
        <v>0</v>
      </c>
      <c r="I29" s="35">
        <f t="shared" si="9"/>
        <v>30053655</v>
      </c>
      <c r="J29" s="35">
        <f t="shared" si="9"/>
        <v>16775631</v>
      </c>
      <c r="K29" s="31">
        <f t="shared" si="1"/>
        <v>-44560714</v>
      </c>
      <c r="L29" s="4">
        <f t="shared" si="2"/>
        <v>51.24114892220155</v>
      </c>
    </row>
    <row r="30" spans="1:12" ht="45.75" customHeight="1">
      <c r="A30" s="10" t="s">
        <v>26</v>
      </c>
      <c r="B30" s="29" t="s">
        <v>40</v>
      </c>
      <c r="C30" s="36">
        <f>D30+E30+F30</f>
        <v>5000000</v>
      </c>
      <c r="D30" s="36"/>
      <c r="E30" s="36"/>
      <c r="F30" s="36">
        <v>5000000</v>
      </c>
      <c r="G30" s="36">
        <f>H30+I30+J30</f>
        <v>3000000</v>
      </c>
      <c r="H30" s="36"/>
      <c r="I30" s="36"/>
      <c r="J30" s="36">
        <v>3000000</v>
      </c>
      <c r="K30" s="36">
        <f t="shared" si="1"/>
        <v>-2000000</v>
      </c>
      <c r="L30" s="13">
        <f t="shared" si="2"/>
        <v>60</v>
      </c>
    </row>
    <row r="31" spans="1:12" ht="63.75" customHeight="1">
      <c r="A31" s="10" t="s">
        <v>99</v>
      </c>
      <c r="B31" s="29" t="s">
        <v>40</v>
      </c>
      <c r="C31" s="36">
        <f>D31+E31+F31</f>
        <v>86390000</v>
      </c>
      <c r="D31" s="36"/>
      <c r="E31" s="36">
        <v>61390000</v>
      </c>
      <c r="F31" s="36">
        <v>25000000</v>
      </c>
      <c r="G31" s="36">
        <f>H31+I31+J31</f>
        <v>43829286</v>
      </c>
      <c r="H31" s="36"/>
      <c r="I31" s="36">
        <v>30053655</v>
      </c>
      <c r="J31" s="36">
        <v>13775631</v>
      </c>
      <c r="K31" s="36">
        <f t="shared" si="1"/>
        <v>-42560714</v>
      </c>
      <c r="L31" s="13">
        <f t="shared" si="2"/>
        <v>50.73421229308948</v>
      </c>
    </row>
    <row r="32" spans="1:12" ht="15.75" customHeight="1">
      <c r="A32" s="11" t="s">
        <v>27</v>
      </c>
      <c r="B32" s="26"/>
      <c r="C32" s="37">
        <f aca="true" t="shared" si="10" ref="C32:J32">C33+C34</f>
        <v>60000000</v>
      </c>
      <c r="D32" s="37">
        <f t="shared" si="10"/>
        <v>0</v>
      </c>
      <c r="E32" s="37">
        <f t="shared" si="10"/>
        <v>0</v>
      </c>
      <c r="F32" s="37">
        <f t="shared" si="10"/>
        <v>60000000</v>
      </c>
      <c r="G32" s="37">
        <f t="shared" si="10"/>
        <v>60000000</v>
      </c>
      <c r="H32" s="37">
        <f t="shared" si="10"/>
        <v>0</v>
      </c>
      <c r="I32" s="37">
        <f t="shared" si="10"/>
        <v>0</v>
      </c>
      <c r="J32" s="37">
        <f t="shared" si="10"/>
        <v>60000000</v>
      </c>
      <c r="K32" s="37">
        <f t="shared" si="1"/>
        <v>0</v>
      </c>
      <c r="L32" s="52">
        <f t="shared" si="2"/>
        <v>100</v>
      </c>
    </row>
    <row r="33" spans="1:12" ht="33.75" customHeight="1">
      <c r="A33" s="86" t="s">
        <v>111</v>
      </c>
      <c r="B33" s="88" t="s">
        <v>40</v>
      </c>
      <c r="C33" s="36">
        <f>D33+E33+F33</f>
        <v>59588220.12</v>
      </c>
      <c r="D33" s="36"/>
      <c r="E33" s="36"/>
      <c r="F33" s="36">
        <v>59588220.12</v>
      </c>
      <c r="G33" s="36">
        <f>H33+I33+J33</f>
        <v>59588220.12</v>
      </c>
      <c r="H33" s="36"/>
      <c r="I33" s="36"/>
      <c r="J33" s="36">
        <v>59588220.12</v>
      </c>
      <c r="K33" s="36">
        <f t="shared" si="1"/>
        <v>0</v>
      </c>
      <c r="L33" s="52">
        <f t="shared" si="2"/>
        <v>100</v>
      </c>
    </row>
    <row r="34" spans="1:12" ht="29.25" customHeight="1">
      <c r="A34" s="87"/>
      <c r="B34" s="89"/>
      <c r="C34" s="36">
        <f>D34+E34+F34</f>
        <v>411779.88</v>
      </c>
      <c r="D34" s="36"/>
      <c r="E34" s="36"/>
      <c r="F34" s="36">
        <v>411779.88</v>
      </c>
      <c r="G34" s="36">
        <f>H34+I34+J34</f>
        <v>411779.88</v>
      </c>
      <c r="H34" s="36"/>
      <c r="I34" s="36"/>
      <c r="J34" s="36">
        <v>411779.88</v>
      </c>
      <c r="K34" s="36">
        <f t="shared" si="1"/>
        <v>0</v>
      </c>
      <c r="L34" s="13">
        <f t="shared" si="2"/>
        <v>100</v>
      </c>
    </row>
    <row r="35" spans="1:12" ht="18" customHeight="1">
      <c r="A35" s="12" t="s">
        <v>19</v>
      </c>
      <c r="B35" s="28"/>
      <c r="C35" s="38">
        <f aca="true" t="shared" si="11" ref="C35:J35">C36+C53</f>
        <v>187388900</v>
      </c>
      <c r="D35" s="38">
        <f t="shared" si="11"/>
        <v>0</v>
      </c>
      <c r="E35" s="38">
        <f t="shared" si="11"/>
        <v>0</v>
      </c>
      <c r="F35" s="38">
        <f t="shared" si="11"/>
        <v>187388900</v>
      </c>
      <c r="G35" s="38">
        <f t="shared" si="11"/>
        <v>57884761.55</v>
      </c>
      <c r="H35" s="38">
        <f t="shared" si="11"/>
        <v>0</v>
      </c>
      <c r="I35" s="38">
        <f t="shared" si="11"/>
        <v>0</v>
      </c>
      <c r="J35" s="38">
        <f t="shared" si="11"/>
        <v>57884761.55</v>
      </c>
      <c r="K35" s="38">
        <f t="shared" si="1"/>
        <v>-129504138.45</v>
      </c>
      <c r="L35" s="14">
        <f t="shared" si="2"/>
        <v>30.89017628578854</v>
      </c>
    </row>
    <row r="36" spans="1:12" ht="18" customHeight="1">
      <c r="A36" s="7" t="s">
        <v>16</v>
      </c>
      <c r="B36" s="27"/>
      <c r="C36" s="37">
        <f>C37+C38+C39+C42+C45+C48+C49+C50+C51+C52</f>
        <v>186888900</v>
      </c>
      <c r="D36" s="37">
        <f aca="true" t="shared" si="12" ref="D36:J36">D37+D38+D39+D42+D45+D48+D49+D50+D51+D52</f>
        <v>0</v>
      </c>
      <c r="E36" s="37">
        <f t="shared" si="12"/>
        <v>0</v>
      </c>
      <c r="F36" s="37">
        <f t="shared" si="12"/>
        <v>186888900</v>
      </c>
      <c r="G36" s="37">
        <f t="shared" si="12"/>
        <v>57884761.55</v>
      </c>
      <c r="H36" s="37">
        <f t="shared" si="12"/>
        <v>0</v>
      </c>
      <c r="I36" s="37">
        <f t="shared" si="12"/>
        <v>0</v>
      </c>
      <c r="J36" s="37">
        <f t="shared" si="12"/>
        <v>57884761.55</v>
      </c>
      <c r="K36" s="37">
        <f t="shared" si="1"/>
        <v>-129004138.45</v>
      </c>
      <c r="L36" s="52">
        <f t="shared" si="2"/>
        <v>30.97281943978481</v>
      </c>
    </row>
    <row r="37" spans="1:12" ht="75" customHeight="1">
      <c r="A37" s="8" t="s">
        <v>57</v>
      </c>
      <c r="B37" s="29" t="s">
        <v>40</v>
      </c>
      <c r="C37" s="36">
        <f>D37+E37+F37</f>
        <v>22800000</v>
      </c>
      <c r="D37" s="36"/>
      <c r="E37" s="36"/>
      <c r="F37" s="36">
        <v>22800000</v>
      </c>
      <c r="G37" s="36">
        <f aca="true" t="shared" si="13" ref="G37:G52">H37+I37+J37</f>
        <v>20000000</v>
      </c>
      <c r="H37" s="36"/>
      <c r="I37" s="36"/>
      <c r="J37" s="36">
        <v>20000000</v>
      </c>
      <c r="K37" s="36">
        <f t="shared" si="1"/>
        <v>-2800000</v>
      </c>
      <c r="L37" s="13">
        <f t="shared" si="2"/>
        <v>87.71929824561403</v>
      </c>
    </row>
    <row r="38" spans="1:12" ht="109.5" customHeight="1">
      <c r="A38" s="8" t="s">
        <v>135</v>
      </c>
      <c r="B38" s="29" t="s">
        <v>40</v>
      </c>
      <c r="C38" s="36">
        <f>D38+E38+F38</f>
        <v>2000000</v>
      </c>
      <c r="D38" s="36"/>
      <c r="E38" s="36"/>
      <c r="F38" s="36">
        <v>2000000</v>
      </c>
      <c r="G38" s="36">
        <f t="shared" si="13"/>
        <v>0</v>
      </c>
      <c r="H38" s="36"/>
      <c r="I38" s="36"/>
      <c r="J38" s="36"/>
      <c r="K38" s="36">
        <f t="shared" si="1"/>
        <v>-2000000</v>
      </c>
      <c r="L38" s="13">
        <f t="shared" si="2"/>
        <v>0</v>
      </c>
    </row>
    <row r="39" spans="1:12" ht="63" customHeight="1">
      <c r="A39" s="8" t="s">
        <v>122</v>
      </c>
      <c r="B39" s="29" t="s">
        <v>40</v>
      </c>
      <c r="C39" s="36">
        <f>D39+E39+F39</f>
        <v>64253221</v>
      </c>
      <c r="D39" s="36"/>
      <c r="E39" s="36"/>
      <c r="F39" s="36">
        <v>64253221</v>
      </c>
      <c r="G39" s="36">
        <f t="shared" si="13"/>
        <v>20395968.55</v>
      </c>
      <c r="H39" s="36"/>
      <c r="I39" s="36"/>
      <c r="J39" s="36">
        <v>20395968.55</v>
      </c>
      <c r="K39" s="36">
        <f t="shared" si="1"/>
        <v>-43857252.45</v>
      </c>
      <c r="L39" s="13">
        <f t="shared" si="2"/>
        <v>31.743106777479685</v>
      </c>
    </row>
    <row r="40" spans="1:12" ht="21" customHeight="1">
      <c r="A40" s="8" t="s">
        <v>115</v>
      </c>
      <c r="B40" s="29"/>
      <c r="C40" s="36"/>
      <c r="D40" s="36"/>
      <c r="E40" s="36"/>
      <c r="F40" s="36"/>
      <c r="G40" s="36">
        <f t="shared" si="13"/>
        <v>0</v>
      </c>
      <c r="H40" s="36"/>
      <c r="I40" s="36"/>
      <c r="J40" s="36"/>
      <c r="K40" s="36">
        <f t="shared" si="1"/>
        <v>0</v>
      </c>
      <c r="L40" s="13"/>
    </row>
    <row r="41" spans="1:12" ht="30" customHeight="1">
      <c r="A41" s="8" t="s">
        <v>116</v>
      </c>
      <c r="B41" s="29"/>
      <c r="C41" s="36">
        <f>D41+E41+F41</f>
        <v>3283834</v>
      </c>
      <c r="D41" s="36"/>
      <c r="E41" s="36"/>
      <c r="F41" s="36">
        <v>3283834</v>
      </c>
      <c r="G41" s="36">
        <f t="shared" si="13"/>
        <v>2117250.45</v>
      </c>
      <c r="H41" s="36"/>
      <c r="I41" s="36"/>
      <c r="J41" s="36">
        <v>2117250.45</v>
      </c>
      <c r="K41" s="36">
        <f t="shared" si="1"/>
        <v>-1166583.5499999998</v>
      </c>
      <c r="L41" s="13">
        <f>G41/C41*100</f>
        <v>64.47495366696369</v>
      </c>
    </row>
    <row r="42" spans="1:12" ht="81.75" customHeight="1">
      <c r="A42" s="8" t="s">
        <v>87</v>
      </c>
      <c r="B42" s="29" t="s">
        <v>40</v>
      </c>
      <c r="C42" s="36">
        <f>D42+E42+F42</f>
        <v>13200000</v>
      </c>
      <c r="D42" s="36"/>
      <c r="E42" s="36"/>
      <c r="F42" s="36">
        <v>13200000</v>
      </c>
      <c r="G42" s="36">
        <f t="shared" si="13"/>
        <v>3480200</v>
      </c>
      <c r="H42" s="36"/>
      <c r="I42" s="36"/>
      <c r="J42" s="36">
        <v>3480200</v>
      </c>
      <c r="K42" s="36">
        <f t="shared" si="1"/>
        <v>-9719800</v>
      </c>
      <c r="L42" s="13">
        <f>G42/C42*100</f>
        <v>26.365151515151513</v>
      </c>
    </row>
    <row r="43" spans="1:12" ht="24" customHeight="1">
      <c r="A43" s="8" t="s">
        <v>115</v>
      </c>
      <c r="B43" s="29"/>
      <c r="C43" s="36"/>
      <c r="D43" s="36"/>
      <c r="E43" s="36"/>
      <c r="F43" s="36"/>
      <c r="G43" s="36">
        <f t="shared" si="13"/>
        <v>0</v>
      </c>
      <c r="H43" s="36"/>
      <c r="I43" s="36"/>
      <c r="J43" s="36"/>
      <c r="K43" s="36">
        <f t="shared" si="1"/>
        <v>0</v>
      </c>
      <c r="L43" s="13"/>
    </row>
    <row r="44" spans="1:12" ht="33" customHeight="1">
      <c r="A44" s="8" t="s">
        <v>117</v>
      </c>
      <c r="B44" s="29"/>
      <c r="C44" s="36">
        <f>D44+E44+F44</f>
        <v>4400000</v>
      </c>
      <c r="D44" s="36"/>
      <c r="E44" s="36"/>
      <c r="F44" s="36">
        <v>4400000</v>
      </c>
      <c r="G44" s="36">
        <f t="shared" si="13"/>
        <v>3480200</v>
      </c>
      <c r="H44" s="36"/>
      <c r="I44" s="36"/>
      <c r="J44" s="36">
        <v>3480200</v>
      </c>
      <c r="K44" s="36">
        <f t="shared" si="1"/>
        <v>-919800</v>
      </c>
      <c r="L44" s="13">
        <f>G44/C44*100</f>
        <v>79.09545454545454</v>
      </c>
    </row>
    <row r="45" spans="1:12" ht="63" customHeight="1">
      <c r="A45" s="10" t="s">
        <v>68</v>
      </c>
      <c r="B45" s="29" t="s">
        <v>40</v>
      </c>
      <c r="C45" s="36">
        <f>D45+E45+F45</f>
        <v>78443279</v>
      </c>
      <c r="D45" s="36"/>
      <c r="E45" s="36"/>
      <c r="F45" s="36">
        <v>78443279</v>
      </c>
      <c r="G45" s="36">
        <f t="shared" si="13"/>
        <v>14008593</v>
      </c>
      <c r="H45" s="36"/>
      <c r="I45" s="36"/>
      <c r="J45" s="36">
        <v>14008593</v>
      </c>
      <c r="K45" s="36">
        <f t="shared" si="1"/>
        <v>-64434686</v>
      </c>
      <c r="L45" s="13">
        <f>G45/C45*100</f>
        <v>17.85824506392702</v>
      </c>
    </row>
    <row r="46" spans="1:12" ht="24" customHeight="1">
      <c r="A46" s="8" t="s">
        <v>115</v>
      </c>
      <c r="B46" s="29"/>
      <c r="C46" s="36"/>
      <c r="D46" s="36"/>
      <c r="E46" s="36"/>
      <c r="G46" s="36">
        <f t="shared" si="13"/>
        <v>0</v>
      </c>
      <c r="H46" s="36"/>
      <c r="I46" s="36"/>
      <c r="J46" s="36"/>
      <c r="K46" s="36">
        <f t="shared" si="1"/>
        <v>0</v>
      </c>
      <c r="L46" s="13"/>
    </row>
    <row r="47" spans="1:12" ht="35.25" customHeight="1">
      <c r="A47" s="8" t="s">
        <v>118</v>
      </c>
      <c r="B47" s="29"/>
      <c r="C47" s="36">
        <f aca="true" t="shared" si="14" ref="C47:C52">D47+E47+F47</f>
        <v>4389852</v>
      </c>
      <c r="D47" s="36"/>
      <c r="E47" s="36"/>
      <c r="F47" s="36">
        <v>4389852</v>
      </c>
      <c r="G47" s="36">
        <f t="shared" si="13"/>
        <v>3079377</v>
      </c>
      <c r="H47" s="36"/>
      <c r="I47" s="36"/>
      <c r="J47" s="36">
        <v>3079377</v>
      </c>
      <c r="K47" s="36">
        <f t="shared" si="1"/>
        <v>-1310475</v>
      </c>
      <c r="L47" s="13">
        <f aca="true" t="shared" si="15" ref="L47:L65">G47/C47*100</f>
        <v>70.14762684482302</v>
      </c>
    </row>
    <row r="48" spans="1:12" ht="127.5" customHeight="1">
      <c r="A48" s="8" t="s">
        <v>152</v>
      </c>
      <c r="B48" s="29" t="s">
        <v>40</v>
      </c>
      <c r="C48" s="36">
        <f t="shared" si="14"/>
        <v>1000000</v>
      </c>
      <c r="D48" s="36"/>
      <c r="E48" s="36"/>
      <c r="F48" s="36">
        <v>1000000</v>
      </c>
      <c r="G48" s="36">
        <f t="shared" si="13"/>
        <v>0</v>
      </c>
      <c r="H48" s="36"/>
      <c r="I48" s="36"/>
      <c r="J48" s="36"/>
      <c r="K48" s="36">
        <f t="shared" si="1"/>
        <v>-1000000</v>
      </c>
      <c r="L48" s="13">
        <f t="shared" si="15"/>
        <v>0</v>
      </c>
    </row>
    <row r="49" spans="1:12" ht="91.5" customHeight="1">
      <c r="A49" s="8" t="s">
        <v>153</v>
      </c>
      <c r="B49" s="29" t="s">
        <v>40</v>
      </c>
      <c r="C49" s="36">
        <f t="shared" si="14"/>
        <v>1000000</v>
      </c>
      <c r="D49" s="36"/>
      <c r="E49" s="36"/>
      <c r="F49" s="36">
        <v>1000000</v>
      </c>
      <c r="G49" s="36">
        <f t="shared" si="13"/>
        <v>0</v>
      </c>
      <c r="H49" s="36"/>
      <c r="I49" s="36"/>
      <c r="J49" s="36"/>
      <c r="K49" s="36">
        <f t="shared" si="1"/>
        <v>-1000000</v>
      </c>
      <c r="L49" s="13">
        <f t="shared" si="15"/>
        <v>0</v>
      </c>
    </row>
    <row r="50" spans="1:12" ht="108" customHeight="1">
      <c r="A50" s="8" t="s">
        <v>154</v>
      </c>
      <c r="B50" s="29" t="s">
        <v>40</v>
      </c>
      <c r="C50" s="36">
        <f t="shared" si="14"/>
        <v>1000000</v>
      </c>
      <c r="D50" s="36"/>
      <c r="E50" s="36"/>
      <c r="F50" s="36">
        <v>1000000</v>
      </c>
      <c r="G50" s="36">
        <f t="shared" si="13"/>
        <v>0</v>
      </c>
      <c r="H50" s="36"/>
      <c r="I50" s="36"/>
      <c r="J50" s="36"/>
      <c r="K50" s="36">
        <f t="shared" si="1"/>
        <v>-1000000</v>
      </c>
      <c r="L50" s="13">
        <f t="shared" si="15"/>
        <v>0</v>
      </c>
    </row>
    <row r="51" spans="1:12" ht="124.5" customHeight="1">
      <c r="A51" s="8" t="s">
        <v>155</v>
      </c>
      <c r="B51" s="29" t="s">
        <v>40</v>
      </c>
      <c r="C51" s="36">
        <f t="shared" si="14"/>
        <v>1748600</v>
      </c>
      <c r="D51" s="36"/>
      <c r="E51" s="36"/>
      <c r="F51" s="36">
        <v>1748600</v>
      </c>
      <c r="G51" s="36">
        <f t="shared" si="13"/>
        <v>0</v>
      </c>
      <c r="H51" s="36"/>
      <c r="I51" s="36"/>
      <c r="J51" s="61"/>
      <c r="K51" s="36">
        <f t="shared" si="1"/>
        <v>-1748600</v>
      </c>
      <c r="L51" s="13">
        <f t="shared" si="15"/>
        <v>0</v>
      </c>
    </row>
    <row r="52" spans="1:12" ht="108.75" customHeight="1">
      <c r="A52" s="8" t="s">
        <v>156</v>
      </c>
      <c r="B52" s="29" t="s">
        <v>40</v>
      </c>
      <c r="C52" s="36">
        <f t="shared" si="14"/>
        <v>1443800</v>
      </c>
      <c r="D52" s="36"/>
      <c r="E52" s="36"/>
      <c r="F52" s="36">
        <v>1443800</v>
      </c>
      <c r="G52" s="36">
        <f t="shared" si="13"/>
        <v>0</v>
      </c>
      <c r="H52" s="36"/>
      <c r="I52" s="36"/>
      <c r="J52" s="63"/>
      <c r="K52" s="36">
        <f t="shared" si="1"/>
        <v>-1443800</v>
      </c>
      <c r="L52" s="13">
        <f t="shared" si="15"/>
        <v>0</v>
      </c>
    </row>
    <row r="53" spans="1:12" ht="17.25" customHeight="1">
      <c r="A53" s="11" t="s">
        <v>60</v>
      </c>
      <c r="B53" s="29"/>
      <c r="C53" s="37">
        <f>C54</f>
        <v>500000</v>
      </c>
      <c r="D53" s="37">
        <f>D54</f>
        <v>0</v>
      </c>
      <c r="E53" s="37">
        <f>E54</f>
        <v>0</v>
      </c>
      <c r="F53" s="37">
        <f>F54</f>
        <v>500000</v>
      </c>
      <c r="G53" s="36"/>
      <c r="H53" s="37">
        <f>H54</f>
        <v>0</v>
      </c>
      <c r="I53" s="37">
        <f>I54</f>
        <v>0</v>
      </c>
      <c r="J53" s="62"/>
      <c r="K53" s="37">
        <f t="shared" si="1"/>
        <v>-500000</v>
      </c>
      <c r="L53" s="52">
        <f t="shared" si="15"/>
        <v>0</v>
      </c>
    </row>
    <row r="54" spans="1:12" ht="76.5" customHeight="1">
      <c r="A54" s="10" t="s">
        <v>157</v>
      </c>
      <c r="B54" s="29" t="s">
        <v>40</v>
      </c>
      <c r="C54" s="36">
        <f>D54+E54+F54</f>
        <v>500000</v>
      </c>
      <c r="D54" s="36"/>
      <c r="E54" s="36"/>
      <c r="F54" s="36">
        <v>500000</v>
      </c>
      <c r="G54" s="36">
        <f aca="true" t="shared" si="16" ref="G54:G64">H54+I54+J54</f>
        <v>0</v>
      </c>
      <c r="H54" s="36"/>
      <c r="I54" s="36"/>
      <c r="J54" s="36"/>
      <c r="K54" s="36">
        <f t="shared" si="1"/>
        <v>-500000</v>
      </c>
      <c r="L54" s="13">
        <f t="shared" si="15"/>
        <v>0</v>
      </c>
    </row>
    <row r="55" spans="1:12" ht="24" customHeight="1">
      <c r="A55" s="54" t="s">
        <v>20</v>
      </c>
      <c r="B55" s="55"/>
      <c r="C55" s="38">
        <f aca="true" t="shared" si="17" ref="C55:F56">C56</f>
        <v>81820200</v>
      </c>
      <c r="D55" s="38">
        <f t="shared" si="17"/>
        <v>5290900</v>
      </c>
      <c r="E55" s="38">
        <f t="shared" si="17"/>
        <v>76529300</v>
      </c>
      <c r="F55" s="38">
        <f t="shared" si="17"/>
        <v>0</v>
      </c>
      <c r="G55" s="60">
        <f t="shared" si="16"/>
        <v>0</v>
      </c>
      <c r="H55" s="38">
        <f aca="true" t="shared" si="18" ref="H55:J56">H56</f>
        <v>0</v>
      </c>
      <c r="I55" s="38">
        <f t="shared" si="18"/>
        <v>0</v>
      </c>
      <c r="J55" s="38">
        <f t="shared" si="18"/>
        <v>0</v>
      </c>
      <c r="K55" s="38">
        <f t="shared" si="1"/>
        <v>-81820200</v>
      </c>
      <c r="L55" s="14">
        <f t="shared" si="15"/>
        <v>0</v>
      </c>
    </row>
    <row r="56" spans="1:12" ht="24" customHeight="1">
      <c r="A56" s="11" t="s">
        <v>72</v>
      </c>
      <c r="B56" s="29"/>
      <c r="C56" s="36">
        <f t="shared" si="17"/>
        <v>81820200</v>
      </c>
      <c r="D56" s="36">
        <f t="shared" si="17"/>
        <v>5290900</v>
      </c>
      <c r="E56" s="36">
        <f t="shared" si="17"/>
        <v>76529300</v>
      </c>
      <c r="F56" s="36">
        <f t="shared" si="17"/>
        <v>0</v>
      </c>
      <c r="G56" s="36">
        <f t="shared" si="16"/>
        <v>0</v>
      </c>
      <c r="H56" s="36">
        <f t="shared" si="18"/>
        <v>0</v>
      </c>
      <c r="I56" s="36">
        <f t="shared" si="18"/>
        <v>0</v>
      </c>
      <c r="J56" s="36">
        <f t="shared" si="18"/>
        <v>0</v>
      </c>
      <c r="K56" s="37">
        <f t="shared" si="1"/>
        <v>-81820200</v>
      </c>
      <c r="L56" s="52">
        <f t="shared" si="15"/>
        <v>0</v>
      </c>
    </row>
    <row r="57" spans="1:12" ht="35.25" customHeight="1">
      <c r="A57" s="10" t="s">
        <v>73</v>
      </c>
      <c r="B57" s="29" t="s">
        <v>40</v>
      </c>
      <c r="C57" s="36">
        <f>D57+E57+F57</f>
        <v>81820200</v>
      </c>
      <c r="D57" s="36">
        <v>5290900</v>
      </c>
      <c r="E57" s="36">
        <v>76529300</v>
      </c>
      <c r="F57" s="36"/>
      <c r="G57" s="36">
        <f t="shared" si="16"/>
        <v>0</v>
      </c>
      <c r="H57" s="36"/>
      <c r="I57" s="36"/>
      <c r="J57" s="36"/>
      <c r="K57" s="37">
        <f t="shared" si="1"/>
        <v>-81820200</v>
      </c>
      <c r="L57" s="52">
        <f t="shared" si="15"/>
        <v>0</v>
      </c>
    </row>
    <row r="58" spans="1:12" ht="35.25" customHeight="1">
      <c r="A58" s="6" t="s">
        <v>61</v>
      </c>
      <c r="B58" s="6"/>
      <c r="C58" s="38">
        <f>C59</f>
        <v>32093400</v>
      </c>
      <c r="D58" s="38">
        <f>D59</f>
        <v>0</v>
      </c>
      <c r="E58" s="38">
        <f>E59</f>
        <v>0</v>
      </c>
      <c r="F58" s="38">
        <f>F59</f>
        <v>32093400</v>
      </c>
      <c r="G58" s="38">
        <f t="shared" si="16"/>
        <v>12000000</v>
      </c>
      <c r="H58" s="38">
        <f>H59</f>
        <v>0</v>
      </c>
      <c r="I58" s="38">
        <f>I59</f>
        <v>0</v>
      </c>
      <c r="J58" s="38">
        <f>J59</f>
        <v>12000000</v>
      </c>
      <c r="K58" s="38">
        <f t="shared" si="1"/>
        <v>-20093400</v>
      </c>
      <c r="L58" s="14">
        <f t="shared" si="15"/>
        <v>37.39086541157995</v>
      </c>
    </row>
    <row r="59" spans="1:12" ht="17.25" customHeight="1">
      <c r="A59" s="7" t="s">
        <v>62</v>
      </c>
      <c r="B59" s="7"/>
      <c r="C59" s="37">
        <f>C60+C61+C62+C63+C64</f>
        <v>32093400</v>
      </c>
      <c r="D59" s="37">
        <f aca="true" t="shared" si="19" ref="D59:J59">D60+D61+D62+D63+D64</f>
        <v>0</v>
      </c>
      <c r="E59" s="37">
        <f t="shared" si="19"/>
        <v>0</v>
      </c>
      <c r="F59" s="37">
        <f t="shared" si="19"/>
        <v>32093400</v>
      </c>
      <c r="G59" s="37">
        <f t="shared" si="19"/>
        <v>12000000</v>
      </c>
      <c r="H59" s="37">
        <f t="shared" si="19"/>
        <v>0</v>
      </c>
      <c r="I59" s="37">
        <f t="shared" si="19"/>
        <v>0</v>
      </c>
      <c r="J59" s="37">
        <f t="shared" si="19"/>
        <v>12000000</v>
      </c>
      <c r="K59" s="37">
        <f t="shared" si="1"/>
        <v>-20093400</v>
      </c>
      <c r="L59" s="52">
        <f t="shared" si="15"/>
        <v>37.39086541157995</v>
      </c>
    </row>
    <row r="60" spans="1:12" ht="61.5" customHeight="1">
      <c r="A60" s="8" t="s">
        <v>63</v>
      </c>
      <c r="B60" s="29" t="s">
        <v>40</v>
      </c>
      <c r="C60" s="36">
        <f>D60+E60+F60</f>
        <v>16139200</v>
      </c>
      <c r="D60" s="36"/>
      <c r="E60" s="36"/>
      <c r="F60" s="36">
        <v>16139200</v>
      </c>
      <c r="G60" s="36">
        <f t="shared" si="16"/>
        <v>12000000</v>
      </c>
      <c r="H60" s="36"/>
      <c r="I60" s="36"/>
      <c r="J60" s="36">
        <v>12000000</v>
      </c>
      <c r="K60" s="36">
        <f t="shared" si="1"/>
        <v>-4139200</v>
      </c>
      <c r="L60" s="13">
        <f t="shared" si="15"/>
        <v>74.35312778824229</v>
      </c>
    </row>
    <row r="61" spans="1:12" ht="48.75" customHeight="1">
      <c r="A61" s="8" t="s">
        <v>100</v>
      </c>
      <c r="B61" s="29" t="s">
        <v>40</v>
      </c>
      <c r="C61" s="36">
        <f>D61+E61+F61</f>
        <v>12954200</v>
      </c>
      <c r="D61" s="36"/>
      <c r="E61" s="36"/>
      <c r="F61" s="36">
        <v>12954200</v>
      </c>
      <c r="G61" s="36">
        <f t="shared" si="16"/>
        <v>0</v>
      </c>
      <c r="H61" s="36"/>
      <c r="I61" s="36"/>
      <c r="J61" s="36"/>
      <c r="K61" s="36">
        <f t="shared" si="1"/>
        <v>-12954200</v>
      </c>
      <c r="L61" s="13">
        <f t="shared" si="15"/>
        <v>0</v>
      </c>
    </row>
    <row r="62" spans="1:12" ht="75.75" customHeight="1">
      <c r="A62" s="8" t="s">
        <v>158</v>
      </c>
      <c r="B62" s="29" t="s">
        <v>40</v>
      </c>
      <c r="C62" s="36">
        <f>D62+E62+F62</f>
        <v>1000000</v>
      </c>
      <c r="D62" s="36"/>
      <c r="E62" s="36"/>
      <c r="F62" s="36">
        <v>1000000</v>
      </c>
      <c r="G62" s="36">
        <f t="shared" si="16"/>
        <v>0</v>
      </c>
      <c r="H62" s="36"/>
      <c r="I62" s="36"/>
      <c r="J62" s="36"/>
      <c r="K62" s="36">
        <f t="shared" si="1"/>
        <v>-1000000</v>
      </c>
      <c r="L62" s="13">
        <f t="shared" si="15"/>
        <v>0</v>
      </c>
    </row>
    <row r="63" spans="1:12" ht="63.75" customHeight="1">
      <c r="A63" s="8" t="s">
        <v>159</v>
      </c>
      <c r="B63" s="29" t="s">
        <v>40</v>
      </c>
      <c r="C63" s="36">
        <f>D63+E63+F63</f>
        <v>1000000</v>
      </c>
      <c r="D63" s="36"/>
      <c r="E63" s="36"/>
      <c r="F63" s="36">
        <v>1000000</v>
      </c>
      <c r="G63" s="36">
        <f t="shared" si="16"/>
        <v>0</v>
      </c>
      <c r="H63" s="36"/>
      <c r="I63" s="36"/>
      <c r="J63" s="36"/>
      <c r="K63" s="36">
        <f t="shared" si="1"/>
        <v>-1000000</v>
      </c>
      <c r="L63" s="13">
        <f t="shared" si="15"/>
        <v>0</v>
      </c>
    </row>
    <row r="64" spans="1:12" ht="76.5" customHeight="1">
      <c r="A64" s="8" t="s">
        <v>160</v>
      </c>
      <c r="B64" s="29" t="s">
        <v>40</v>
      </c>
      <c r="C64" s="36">
        <f>D64+E64+F64</f>
        <v>1000000</v>
      </c>
      <c r="D64" s="36"/>
      <c r="E64" s="36"/>
      <c r="F64" s="36">
        <v>1000000</v>
      </c>
      <c r="G64" s="36">
        <f t="shared" si="16"/>
        <v>0</v>
      </c>
      <c r="H64" s="36"/>
      <c r="I64" s="36"/>
      <c r="J64" s="36"/>
      <c r="K64" s="36">
        <f t="shared" si="1"/>
        <v>-1000000</v>
      </c>
      <c r="L64" s="13">
        <f t="shared" si="15"/>
        <v>0</v>
      </c>
    </row>
    <row r="65" spans="1:12" s="5" customFormat="1" ht="33.75" customHeight="1">
      <c r="A65" s="6" t="s">
        <v>21</v>
      </c>
      <c r="B65" s="6"/>
      <c r="C65" s="38">
        <f aca="true" t="shared" si="20" ref="C65:J65">C9+C12+C23+C35+C55+C58</f>
        <v>1050275900</v>
      </c>
      <c r="D65" s="38">
        <f t="shared" si="20"/>
        <v>120224900</v>
      </c>
      <c r="E65" s="38">
        <f t="shared" si="20"/>
        <v>556844700</v>
      </c>
      <c r="F65" s="38">
        <f t="shared" si="20"/>
        <v>373206300</v>
      </c>
      <c r="G65" s="38">
        <f t="shared" si="20"/>
        <v>714873247.3499999</v>
      </c>
      <c r="H65" s="38">
        <f t="shared" si="20"/>
        <v>105899000</v>
      </c>
      <c r="I65" s="38">
        <f t="shared" si="20"/>
        <v>438898723.8</v>
      </c>
      <c r="J65" s="38">
        <f t="shared" si="20"/>
        <v>170075523.55</v>
      </c>
      <c r="K65" s="38">
        <f t="shared" si="1"/>
        <v>-335402652.6500001</v>
      </c>
      <c r="L65" s="14">
        <f t="shared" si="15"/>
        <v>68.06528145128341</v>
      </c>
    </row>
    <row r="67" spans="1:4" ht="17.25" customHeight="1">
      <c r="A67" s="25" t="s">
        <v>33</v>
      </c>
      <c r="D67" s="25" t="s">
        <v>37</v>
      </c>
    </row>
    <row r="68" ht="33" customHeight="1">
      <c r="A68" s="1" t="s">
        <v>44</v>
      </c>
    </row>
    <row r="69" ht="15">
      <c r="B69" s="25"/>
    </row>
  </sheetData>
  <mergeCells count="16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K5:K6"/>
    <mergeCell ref="A33:A34"/>
    <mergeCell ref="B33:B34"/>
    <mergeCell ref="G5:J5"/>
    <mergeCell ref="H6:J6"/>
    <mergeCell ref="G6:G7"/>
  </mergeCells>
  <printOptions/>
  <pageMargins left="0.27" right="0.17" top="0.17" bottom="0.17" header="0.48" footer="0.25"/>
  <pageSetup fitToHeight="2" horizontalDpi="600" verticalDpi="600" orientation="landscape" paperSize="9" scale="64" r:id="rId1"/>
  <rowBreaks count="1" manualBreakCount="1">
    <brk id="38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B69"/>
  <sheetViews>
    <sheetView showZeros="0" view="pageBreakPreview" zoomScale="75" zoomScaleSheetLayoutView="75" workbookViewId="0" topLeftCell="A1">
      <pane xSplit="1" ySplit="8" topLeftCell="B51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E58" sqref="E58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875" style="1" customWidth="1"/>
    <col min="5" max="5" width="17.875" style="1" customWidth="1"/>
    <col min="6" max="6" width="18.25390625" style="1" customWidth="1"/>
    <col min="7" max="7" width="18.00390625" style="1" customWidth="1"/>
    <col min="8" max="8" width="12.00390625" style="1" customWidth="1"/>
    <col min="9" max="9" width="15.00390625" style="1" customWidth="1"/>
    <col min="10" max="10" width="12.875" style="1" customWidth="1"/>
    <col min="11" max="11" width="15.2539062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149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5"/>
      <c r="B3" s="75"/>
      <c r="C3" s="75"/>
      <c r="D3" s="75"/>
      <c r="E3" s="75"/>
      <c r="F3" s="75"/>
      <c r="G3" s="24"/>
      <c r="H3" s="24"/>
      <c r="I3" s="24"/>
      <c r="J3" s="24"/>
      <c r="K3" s="24"/>
      <c r="L3" s="2"/>
      <c r="M3" s="2"/>
      <c r="N3" s="2"/>
    </row>
    <row r="4" spans="1:28" ht="12" customHeight="1">
      <c r="A4" s="78" t="s">
        <v>32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6" t="s">
        <v>29</v>
      </c>
      <c r="B5" s="72" t="s">
        <v>39</v>
      </c>
      <c r="C5" s="77" t="s">
        <v>47</v>
      </c>
      <c r="D5" s="77"/>
      <c r="E5" s="77"/>
      <c r="F5" s="77"/>
      <c r="G5" s="81" t="s">
        <v>150</v>
      </c>
      <c r="H5" s="82"/>
      <c r="I5" s="82"/>
      <c r="J5" s="83"/>
      <c r="K5" s="72" t="s">
        <v>34</v>
      </c>
      <c r="L5" s="79" t="s">
        <v>36</v>
      </c>
    </row>
    <row r="6" spans="1:12" ht="29.25" customHeight="1">
      <c r="A6" s="76"/>
      <c r="B6" s="73"/>
      <c r="C6" s="77" t="s">
        <v>10</v>
      </c>
      <c r="D6" s="77" t="s">
        <v>11</v>
      </c>
      <c r="E6" s="77"/>
      <c r="F6" s="77"/>
      <c r="G6" s="84" t="s">
        <v>10</v>
      </c>
      <c r="H6" s="81" t="s">
        <v>11</v>
      </c>
      <c r="I6" s="82"/>
      <c r="J6" s="83"/>
      <c r="K6" s="74"/>
      <c r="L6" s="80"/>
    </row>
    <row r="7" spans="1:12" ht="30.75" customHeight="1">
      <c r="A7" s="76"/>
      <c r="B7" s="74"/>
      <c r="C7" s="77"/>
      <c r="D7" s="30" t="s">
        <v>12</v>
      </c>
      <c r="E7" s="30" t="s">
        <v>13</v>
      </c>
      <c r="F7" s="30" t="s">
        <v>14</v>
      </c>
      <c r="G7" s="85"/>
      <c r="H7" s="30" t="s">
        <v>12</v>
      </c>
      <c r="I7" s="30" t="s">
        <v>13</v>
      </c>
      <c r="J7" s="30" t="s">
        <v>14</v>
      </c>
      <c r="K7" s="30" t="s">
        <v>35</v>
      </c>
      <c r="L7" s="30" t="s">
        <v>35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0">
        <v>12</v>
      </c>
    </row>
    <row r="9" spans="1:12" ht="20.25" customHeight="1">
      <c r="A9" s="16" t="s">
        <v>24</v>
      </c>
      <c r="B9" s="16"/>
      <c r="C9" s="46">
        <f aca="true" t="shared" si="0" ref="C9:J10">C10</f>
        <v>18000</v>
      </c>
      <c r="D9" s="46">
        <f t="shared" si="0"/>
        <v>0</v>
      </c>
      <c r="E9" s="46">
        <f t="shared" si="0"/>
        <v>0</v>
      </c>
      <c r="F9" s="46">
        <f t="shared" si="0"/>
        <v>18000</v>
      </c>
      <c r="G9" s="48">
        <f t="shared" si="0"/>
        <v>18000</v>
      </c>
      <c r="H9" s="48">
        <f t="shared" si="0"/>
        <v>0</v>
      </c>
      <c r="I9" s="48">
        <f t="shared" si="0"/>
        <v>0</v>
      </c>
      <c r="J9" s="48">
        <f t="shared" si="0"/>
        <v>18000</v>
      </c>
      <c r="K9" s="46">
        <f aca="true" t="shared" si="1" ref="K9:K65">G9-C9</f>
        <v>0</v>
      </c>
      <c r="L9" s="49">
        <f aca="true" t="shared" si="2" ref="L9:L39">G9/C9*100</f>
        <v>100</v>
      </c>
    </row>
    <row r="10" spans="1:12" ht="50.25" customHeight="1">
      <c r="A10" s="17" t="s">
        <v>25</v>
      </c>
      <c r="B10" s="17"/>
      <c r="C10" s="45">
        <f t="shared" si="0"/>
        <v>18000</v>
      </c>
      <c r="D10" s="45">
        <f t="shared" si="0"/>
        <v>0</v>
      </c>
      <c r="E10" s="45">
        <f t="shared" si="0"/>
        <v>0</v>
      </c>
      <c r="F10" s="45">
        <f t="shared" si="0"/>
        <v>18000</v>
      </c>
      <c r="G10" s="41">
        <f t="shared" si="0"/>
        <v>18000</v>
      </c>
      <c r="H10" s="41">
        <f t="shared" si="0"/>
        <v>0</v>
      </c>
      <c r="I10" s="41">
        <f t="shared" si="0"/>
        <v>0</v>
      </c>
      <c r="J10" s="41">
        <f t="shared" si="0"/>
        <v>18000</v>
      </c>
      <c r="K10" s="45">
        <f t="shared" si="1"/>
        <v>0</v>
      </c>
      <c r="L10" s="50">
        <f t="shared" si="2"/>
        <v>100</v>
      </c>
    </row>
    <row r="11" spans="1:12" ht="48.75" customHeight="1">
      <c r="A11" s="18" t="s">
        <v>30</v>
      </c>
      <c r="B11" s="29" t="s">
        <v>40</v>
      </c>
      <c r="C11" s="44">
        <f>D11+E11+F11</f>
        <v>18000</v>
      </c>
      <c r="D11" s="44"/>
      <c r="E11" s="44"/>
      <c r="F11" s="44">
        <v>18000</v>
      </c>
      <c r="G11" s="39">
        <f>H11+I11+J11</f>
        <v>18000</v>
      </c>
      <c r="H11" s="39"/>
      <c r="I11" s="39"/>
      <c r="J11" s="39">
        <v>18000</v>
      </c>
      <c r="K11" s="44">
        <f t="shared" si="1"/>
        <v>0</v>
      </c>
      <c r="L11" s="4">
        <f t="shared" si="2"/>
        <v>100</v>
      </c>
    </row>
    <row r="12" spans="1:12" ht="18.75" customHeight="1">
      <c r="A12" s="12" t="s">
        <v>17</v>
      </c>
      <c r="B12" s="12"/>
      <c r="C12" s="40">
        <f aca="true" t="shared" si="3" ref="C12:J12">C13</f>
        <v>527795</v>
      </c>
      <c r="D12" s="40">
        <f t="shared" si="3"/>
        <v>114934</v>
      </c>
      <c r="E12" s="40">
        <f t="shared" si="3"/>
        <v>400000</v>
      </c>
      <c r="F12" s="40">
        <f t="shared" si="3"/>
        <v>12861</v>
      </c>
      <c r="G12" s="40">
        <f t="shared" si="3"/>
        <v>504628.8</v>
      </c>
      <c r="H12" s="40">
        <f t="shared" si="3"/>
        <v>105899</v>
      </c>
      <c r="I12" s="40">
        <f t="shared" si="3"/>
        <v>395036.3</v>
      </c>
      <c r="J12" s="40">
        <f t="shared" si="3"/>
        <v>3693.5</v>
      </c>
      <c r="K12" s="46">
        <f t="shared" si="1"/>
        <v>-23166.20000000001</v>
      </c>
      <c r="L12" s="49">
        <f t="shared" si="2"/>
        <v>95.6107579647401</v>
      </c>
    </row>
    <row r="13" spans="1:12" ht="15.75" customHeight="1">
      <c r="A13" s="7" t="s">
        <v>90</v>
      </c>
      <c r="B13" s="7"/>
      <c r="C13" s="45">
        <f>C14+C15+C16+C17+C18+C19+C20+C21+C22</f>
        <v>527795</v>
      </c>
      <c r="D13" s="45">
        <f aca="true" t="shared" si="4" ref="D13:J13">D14+D15+D16+D17+D18+D19+D20+D21+D22</f>
        <v>114934</v>
      </c>
      <c r="E13" s="45">
        <f t="shared" si="4"/>
        <v>400000</v>
      </c>
      <c r="F13" s="45">
        <f t="shared" si="4"/>
        <v>12861</v>
      </c>
      <c r="G13" s="45">
        <f t="shared" si="4"/>
        <v>504628.8</v>
      </c>
      <c r="H13" s="45">
        <f t="shared" si="4"/>
        <v>105899</v>
      </c>
      <c r="I13" s="45">
        <f t="shared" si="4"/>
        <v>395036.3</v>
      </c>
      <c r="J13" s="45">
        <f t="shared" si="4"/>
        <v>3693.5</v>
      </c>
      <c r="K13" s="45">
        <f t="shared" si="1"/>
        <v>-23166.20000000001</v>
      </c>
      <c r="L13" s="50">
        <f t="shared" si="2"/>
        <v>95.6107579647401</v>
      </c>
    </row>
    <row r="14" spans="1:12" ht="60.75" customHeight="1">
      <c r="A14" s="22" t="s">
        <v>49</v>
      </c>
      <c r="B14" s="29" t="s">
        <v>40</v>
      </c>
      <c r="C14" s="42">
        <f aca="true" t="shared" si="5" ref="C14:C22">D14+E14+F14</f>
        <v>1000</v>
      </c>
      <c r="D14" s="42"/>
      <c r="E14" s="42"/>
      <c r="F14" s="42">
        <v>1000</v>
      </c>
      <c r="G14" s="42">
        <f aca="true" t="shared" si="6" ref="G14:G21">H14+I14+J14</f>
        <v>0</v>
      </c>
      <c r="H14" s="42"/>
      <c r="I14" s="42"/>
      <c r="J14" s="42"/>
      <c r="K14" s="44">
        <f t="shared" si="1"/>
        <v>-1000</v>
      </c>
      <c r="L14" s="4">
        <f t="shared" si="2"/>
        <v>0</v>
      </c>
    </row>
    <row r="15" spans="1:12" ht="60.75" customHeight="1">
      <c r="A15" s="22" t="s">
        <v>103</v>
      </c>
      <c r="B15" s="29" t="s">
        <v>40</v>
      </c>
      <c r="C15" s="42">
        <f t="shared" si="5"/>
        <v>114934</v>
      </c>
      <c r="D15" s="42">
        <v>114934</v>
      </c>
      <c r="E15" s="42"/>
      <c r="F15" s="42"/>
      <c r="G15" s="42">
        <f t="shared" si="6"/>
        <v>105899</v>
      </c>
      <c r="H15" s="42">
        <v>105899</v>
      </c>
      <c r="I15" s="42"/>
      <c r="J15" s="42"/>
      <c r="K15" s="44">
        <f t="shared" si="1"/>
        <v>-9035</v>
      </c>
      <c r="L15" s="4">
        <f t="shared" si="2"/>
        <v>92.13896671132999</v>
      </c>
    </row>
    <row r="16" spans="1:12" ht="76.5" customHeight="1">
      <c r="A16" s="22" t="s">
        <v>147</v>
      </c>
      <c r="B16" s="29" t="s">
        <v>40</v>
      </c>
      <c r="C16" s="42">
        <f t="shared" si="5"/>
        <v>6861</v>
      </c>
      <c r="D16" s="42"/>
      <c r="E16" s="42"/>
      <c r="F16" s="42">
        <v>6861</v>
      </c>
      <c r="G16" s="42">
        <f t="shared" si="6"/>
        <v>3693.5</v>
      </c>
      <c r="H16" s="42"/>
      <c r="I16" s="42"/>
      <c r="J16" s="42">
        <v>3693.5</v>
      </c>
      <c r="K16" s="44">
        <f t="shared" si="1"/>
        <v>-3167.5</v>
      </c>
      <c r="L16" s="4">
        <f t="shared" si="2"/>
        <v>53.833260457659236</v>
      </c>
    </row>
    <row r="17" spans="1:12" ht="60.75" customHeight="1">
      <c r="A17" s="22" t="s">
        <v>65</v>
      </c>
      <c r="B17" s="29" t="s">
        <v>40</v>
      </c>
      <c r="C17" s="42">
        <f t="shared" si="5"/>
        <v>16185.9</v>
      </c>
      <c r="D17" s="42"/>
      <c r="E17" s="42">
        <v>16185.9</v>
      </c>
      <c r="F17" s="42"/>
      <c r="G17" s="42">
        <f t="shared" si="6"/>
        <v>16185.9</v>
      </c>
      <c r="H17" s="42"/>
      <c r="I17" s="42">
        <v>16185.9</v>
      </c>
      <c r="J17" s="42"/>
      <c r="K17" s="44">
        <f t="shared" si="1"/>
        <v>0</v>
      </c>
      <c r="L17" s="4">
        <f t="shared" si="2"/>
        <v>100</v>
      </c>
    </row>
    <row r="18" spans="1:12" ht="48.75" customHeight="1">
      <c r="A18" s="22" t="s">
        <v>31</v>
      </c>
      <c r="B18" s="47" t="s">
        <v>41</v>
      </c>
      <c r="C18" s="42">
        <f t="shared" si="5"/>
        <v>60.1</v>
      </c>
      <c r="D18" s="42"/>
      <c r="E18" s="42">
        <v>60.1</v>
      </c>
      <c r="F18" s="42"/>
      <c r="G18" s="42">
        <f t="shared" si="6"/>
        <v>0</v>
      </c>
      <c r="H18" s="42"/>
      <c r="I18" s="42"/>
      <c r="J18" s="42"/>
      <c r="K18" s="44">
        <f t="shared" si="1"/>
        <v>-60.1</v>
      </c>
      <c r="L18" s="4">
        <f t="shared" si="2"/>
        <v>0</v>
      </c>
    </row>
    <row r="19" spans="1:12" ht="49.5" customHeight="1">
      <c r="A19" s="22" t="s">
        <v>45</v>
      </c>
      <c r="B19" s="29" t="s">
        <v>40</v>
      </c>
      <c r="C19" s="42">
        <f t="shared" si="5"/>
        <v>98705.2</v>
      </c>
      <c r="D19" s="42"/>
      <c r="E19" s="42">
        <v>98705.2</v>
      </c>
      <c r="F19" s="42"/>
      <c r="G19" s="42">
        <f t="shared" si="6"/>
        <v>98705.2</v>
      </c>
      <c r="H19" s="42"/>
      <c r="I19" s="42">
        <v>98705.2</v>
      </c>
      <c r="J19" s="42"/>
      <c r="K19" s="44">
        <f t="shared" si="1"/>
        <v>0</v>
      </c>
      <c r="L19" s="4">
        <f t="shared" si="2"/>
        <v>100</v>
      </c>
    </row>
    <row r="20" spans="1:12" ht="60.75" customHeight="1">
      <c r="A20" s="22" t="s">
        <v>106</v>
      </c>
      <c r="B20" s="29" t="s">
        <v>40</v>
      </c>
      <c r="C20" s="42">
        <f t="shared" si="5"/>
        <v>186976.9</v>
      </c>
      <c r="D20" s="42"/>
      <c r="E20" s="42">
        <v>186976.9</v>
      </c>
      <c r="F20" s="42"/>
      <c r="G20" s="42">
        <f t="shared" si="6"/>
        <v>186976.9</v>
      </c>
      <c r="H20" s="42"/>
      <c r="I20" s="42">
        <v>186976.9</v>
      </c>
      <c r="J20" s="42"/>
      <c r="K20" s="44">
        <f t="shared" si="1"/>
        <v>0</v>
      </c>
      <c r="L20" s="4">
        <f t="shared" si="2"/>
        <v>100</v>
      </c>
    </row>
    <row r="21" spans="1:12" ht="60.75" customHeight="1">
      <c r="A21" s="22" t="s">
        <v>82</v>
      </c>
      <c r="B21" s="29" t="s">
        <v>40</v>
      </c>
      <c r="C21" s="42">
        <f t="shared" si="5"/>
        <v>98071.9</v>
      </c>
      <c r="D21" s="42"/>
      <c r="E21" s="42">
        <v>98071.9</v>
      </c>
      <c r="F21" s="42"/>
      <c r="G21" s="42">
        <f t="shared" si="6"/>
        <v>93168.3</v>
      </c>
      <c r="H21" s="42"/>
      <c r="I21" s="42">
        <v>93168.3</v>
      </c>
      <c r="J21" s="42"/>
      <c r="K21" s="44">
        <f t="shared" si="1"/>
        <v>-4903.599999999991</v>
      </c>
      <c r="L21" s="4">
        <f t="shared" si="2"/>
        <v>94.99999490169968</v>
      </c>
    </row>
    <row r="22" spans="1:12" ht="51.75" customHeight="1">
      <c r="A22" s="22" t="s">
        <v>151</v>
      </c>
      <c r="B22" s="29" t="s">
        <v>40</v>
      </c>
      <c r="C22" s="42">
        <f t="shared" si="5"/>
        <v>5000</v>
      </c>
      <c r="D22" s="42"/>
      <c r="E22" s="42"/>
      <c r="F22" s="42">
        <v>5000</v>
      </c>
      <c r="G22" s="42"/>
      <c r="H22" s="42"/>
      <c r="I22" s="42"/>
      <c r="J22" s="42"/>
      <c r="K22" s="44"/>
      <c r="L22" s="4"/>
    </row>
    <row r="23" spans="1:12" ht="30.75" customHeight="1">
      <c r="A23" s="6" t="s">
        <v>18</v>
      </c>
      <c r="B23" s="6"/>
      <c r="C23" s="40">
        <f aca="true" t="shared" si="7" ref="C23:J23">C24+C29+C32</f>
        <v>203178.4</v>
      </c>
      <c r="D23" s="40">
        <f t="shared" si="7"/>
        <v>0</v>
      </c>
      <c r="E23" s="40">
        <f t="shared" si="7"/>
        <v>80315.4</v>
      </c>
      <c r="F23" s="40">
        <f t="shared" si="7"/>
        <v>122863</v>
      </c>
      <c r="G23" s="40">
        <f t="shared" si="7"/>
        <v>122359.6</v>
      </c>
      <c r="H23" s="40">
        <f t="shared" si="7"/>
        <v>0</v>
      </c>
      <c r="I23" s="40">
        <f t="shared" si="7"/>
        <v>43862.4</v>
      </c>
      <c r="J23" s="40">
        <f t="shared" si="7"/>
        <v>78497.2</v>
      </c>
      <c r="K23" s="46">
        <f t="shared" si="1"/>
        <v>-80818.79999999999</v>
      </c>
      <c r="L23" s="49">
        <f t="shared" si="2"/>
        <v>60.22274021254228</v>
      </c>
    </row>
    <row r="24" spans="1:12" ht="15.75" customHeight="1">
      <c r="A24" s="7" t="s">
        <v>22</v>
      </c>
      <c r="B24" s="7"/>
      <c r="C24" s="43">
        <f aca="true" t="shared" si="8" ref="C24:J24">C25+C26+C27+C28</f>
        <v>51788.4</v>
      </c>
      <c r="D24" s="43">
        <f t="shared" si="8"/>
        <v>0</v>
      </c>
      <c r="E24" s="43">
        <f t="shared" si="8"/>
        <v>18925.4</v>
      </c>
      <c r="F24" s="43">
        <f t="shared" si="8"/>
        <v>32863</v>
      </c>
      <c r="G24" s="43">
        <f t="shared" si="8"/>
        <v>15530.300000000001</v>
      </c>
      <c r="H24" s="43">
        <f t="shared" si="8"/>
        <v>0</v>
      </c>
      <c r="I24" s="43">
        <f t="shared" si="8"/>
        <v>13808.7</v>
      </c>
      <c r="J24" s="43">
        <f t="shared" si="8"/>
        <v>1721.6</v>
      </c>
      <c r="K24" s="45">
        <f t="shared" si="1"/>
        <v>-36258.1</v>
      </c>
      <c r="L24" s="50">
        <f t="shared" si="2"/>
        <v>29.987989588402037</v>
      </c>
    </row>
    <row r="25" spans="1:12" ht="34.5" customHeight="1">
      <c r="A25" s="10" t="s">
        <v>50</v>
      </c>
      <c r="B25" s="29" t="s">
        <v>40</v>
      </c>
      <c r="C25" s="42">
        <f>D25+E25+F25</f>
        <v>16500</v>
      </c>
      <c r="D25" s="42"/>
      <c r="E25" s="42"/>
      <c r="F25" s="42">
        <v>16500</v>
      </c>
      <c r="G25" s="42">
        <f>H25+I25+J25</f>
        <v>0</v>
      </c>
      <c r="H25" s="42"/>
      <c r="I25" s="42"/>
      <c r="J25" s="42"/>
      <c r="K25" s="44">
        <f t="shared" si="1"/>
        <v>-16500</v>
      </c>
      <c r="L25" s="4">
        <f t="shared" si="2"/>
        <v>0</v>
      </c>
    </row>
    <row r="26" spans="1:12" ht="34.5" customHeight="1">
      <c r="A26" s="10" t="s">
        <v>126</v>
      </c>
      <c r="B26" s="29" t="s">
        <v>40</v>
      </c>
      <c r="C26" s="42">
        <f>D26+E26+F26</f>
        <v>3146.9</v>
      </c>
      <c r="D26" s="42"/>
      <c r="E26" s="42"/>
      <c r="F26" s="42">
        <v>3146.9</v>
      </c>
      <c r="G26" s="42">
        <f>H26+I26+J26</f>
        <v>1721.6</v>
      </c>
      <c r="H26" s="42"/>
      <c r="I26" s="42"/>
      <c r="J26" s="42">
        <v>1721.6</v>
      </c>
      <c r="K26" s="44">
        <f t="shared" si="1"/>
        <v>-1425.3000000000002</v>
      </c>
      <c r="L26" s="4">
        <f t="shared" si="2"/>
        <v>54.707807683752264</v>
      </c>
    </row>
    <row r="27" spans="1:12" ht="30.75" customHeight="1">
      <c r="A27" s="10" t="s">
        <v>9</v>
      </c>
      <c r="B27" s="29" t="s">
        <v>40</v>
      </c>
      <c r="C27" s="42">
        <f>D27+E27+F27</f>
        <v>13216.1</v>
      </c>
      <c r="D27" s="42"/>
      <c r="E27" s="42"/>
      <c r="F27" s="42">
        <v>13216.1</v>
      </c>
      <c r="G27" s="42">
        <f>H27+I27+J27</f>
        <v>0</v>
      </c>
      <c r="H27" s="42"/>
      <c r="I27" s="42"/>
      <c r="J27" s="42"/>
      <c r="K27" s="44">
        <f t="shared" si="1"/>
        <v>-13216.1</v>
      </c>
      <c r="L27" s="4">
        <f t="shared" si="2"/>
        <v>0</v>
      </c>
    </row>
    <row r="28" spans="1:12" ht="30.75" customHeight="1">
      <c r="A28" s="19" t="s">
        <v>51</v>
      </c>
      <c r="B28" s="29" t="s">
        <v>40</v>
      </c>
      <c r="C28" s="42">
        <f>D28+E28+F28</f>
        <v>18925.4</v>
      </c>
      <c r="D28" s="42"/>
      <c r="E28" s="42">
        <v>18925.4</v>
      </c>
      <c r="F28" s="42"/>
      <c r="G28" s="42">
        <f>H28+I28+J28</f>
        <v>13808.7</v>
      </c>
      <c r="H28" s="42"/>
      <c r="I28" s="42">
        <v>13808.7</v>
      </c>
      <c r="J28" s="42"/>
      <c r="K28" s="44">
        <f t="shared" si="1"/>
        <v>-5116.700000000001</v>
      </c>
      <c r="L28" s="4">
        <f t="shared" si="2"/>
        <v>72.96384752766124</v>
      </c>
    </row>
    <row r="29" spans="1:12" ht="17.25" customHeight="1">
      <c r="A29" s="7" t="s">
        <v>15</v>
      </c>
      <c r="B29" s="7"/>
      <c r="C29" s="43">
        <f aca="true" t="shared" si="9" ref="C29:J29">C30+C31</f>
        <v>91390</v>
      </c>
      <c r="D29" s="43">
        <f t="shared" si="9"/>
        <v>0</v>
      </c>
      <c r="E29" s="43">
        <f t="shared" si="9"/>
        <v>61390</v>
      </c>
      <c r="F29" s="43">
        <f t="shared" si="9"/>
        <v>30000</v>
      </c>
      <c r="G29" s="43">
        <f t="shared" si="9"/>
        <v>46829.3</v>
      </c>
      <c r="H29" s="43">
        <f t="shared" si="9"/>
        <v>0</v>
      </c>
      <c r="I29" s="43">
        <f t="shared" si="9"/>
        <v>30053.7</v>
      </c>
      <c r="J29" s="43">
        <f t="shared" si="9"/>
        <v>16775.6</v>
      </c>
      <c r="K29" s="44">
        <f t="shared" si="1"/>
        <v>-44560.7</v>
      </c>
      <c r="L29" s="4">
        <f t="shared" si="2"/>
        <v>51.24116424116425</v>
      </c>
    </row>
    <row r="30" spans="1:12" ht="37.5" customHeight="1">
      <c r="A30" s="10" t="s">
        <v>26</v>
      </c>
      <c r="B30" s="29" t="s">
        <v>40</v>
      </c>
      <c r="C30" s="44">
        <f>D30+E30+F30</f>
        <v>5000</v>
      </c>
      <c r="D30" s="44"/>
      <c r="E30" s="44"/>
      <c r="F30" s="44">
        <v>5000</v>
      </c>
      <c r="G30" s="44">
        <f>H30+I30+J30</f>
        <v>3000</v>
      </c>
      <c r="H30" s="44"/>
      <c r="I30" s="44"/>
      <c r="J30" s="44">
        <v>3000</v>
      </c>
      <c r="K30" s="44">
        <f t="shared" si="1"/>
        <v>-2000</v>
      </c>
      <c r="L30" s="13">
        <f t="shared" si="2"/>
        <v>60</v>
      </c>
    </row>
    <row r="31" spans="1:12" ht="50.25" customHeight="1">
      <c r="A31" s="10" t="s">
        <v>105</v>
      </c>
      <c r="B31" s="29" t="s">
        <v>40</v>
      </c>
      <c r="C31" s="44">
        <f>D31+E31+F31</f>
        <v>86390</v>
      </c>
      <c r="D31" s="44"/>
      <c r="E31" s="44">
        <v>61390</v>
      </c>
      <c r="F31" s="44">
        <v>25000</v>
      </c>
      <c r="G31" s="44">
        <f>H31+I31+J31</f>
        <v>43829.3</v>
      </c>
      <c r="H31" s="44"/>
      <c r="I31" s="44">
        <v>30053.7</v>
      </c>
      <c r="J31" s="44">
        <v>13775.6</v>
      </c>
      <c r="K31" s="44">
        <f t="shared" si="1"/>
        <v>-42560.7</v>
      </c>
      <c r="L31" s="13">
        <f t="shared" si="2"/>
        <v>50.734228498668834</v>
      </c>
    </row>
    <row r="32" spans="1:12" ht="15.75" customHeight="1">
      <c r="A32" s="11" t="s">
        <v>27</v>
      </c>
      <c r="B32" s="26"/>
      <c r="C32" s="45">
        <f aca="true" t="shared" si="10" ref="C32:J32">C33+C34</f>
        <v>60000</v>
      </c>
      <c r="D32" s="45">
        <f t="shared" si="10"/>
        <v>0</v>
      </c>
      <c r="E32" s="45">
        <f t="shared" si="10"/>
        <v>0</v>
      </c>
      <c r="F32" s="45">
        <f t="shared" si="10"/>
        <v>60000</v>
      </c>
      <c r="G32" s="45">
        <f t="shared" si="10"/>
        <v>60000</v>
      </c>
      <c r="H32" s="45">
        <f t="shared" si="10"/>
        <v>0</v>
      </c>
      <c r="I32" s="45">
        <f t="shared" si="10"/>
        <v>0</v>
      </c>
      <c r="J32" s="45">
        <f t="shared" si="10"/>
        <v>60000</v>
      </c>
      <c r="K32" s="45">
        <f t="shared" si="1"/>
        <v>0</v>
      </c>
      <c r="L32" s="52">
        <f t="shared" si="2"/>
        <v>100</v>
      </c>
    </row>
    <row r="33" spans="1:12" ht="29.25" customHeight="1">
      <c r="A33" s="86" t="s">
        <v>165</v>
      </c>
      <c r="B33" s="88" t="s">
        <v>40</v>
      </c>
      <c r="C33" s="44">
        <f>D33+E33+F33</f>
        <v>59588.2</v>
      </c>
      <c r="D33" s="44"/>
      <c r="E33" s="44"/>
      <c r="F33" s="44">
        <v>59588.2</v>
      </c>
      <c r="G33" s="44">
        <f>H33+I33+J33</f>
        <v>59588.2</v>
      </c>
      <c r="H33" s="44"/>
      <c r="I33" s="44"/>
      <c r="J33" s="44">
        <v>59588.2</v>
      </c>
      <c r="K33" s="45">
        <f t="shared" si="1"/>
        <v>0</v>
      </c>
      <c r="L33" s="52">
        <f t="shared" si="2"/>
        <v>100</v>
      </c>
    </row>
    <row r="34" spans="1:12" ht="33" customHeight="1">
      <c r="A34" s="87"/>
      <c r="B34" s="89"/>
      <c r="C34" s="44">
        <f>D34+E34+F34</f>
        <v>411.8</v>
      </c>
      <c r="D34" s="44"/>
      <c r="E34" s="44"/>
      <c r="F34" s="44">
        <v>411.8</v>
      </c>
      <c r="G34" s="44">
        <f>H34+I34+J34</f>
        <v>411.8</v>
      </c>
      <c r="H34" s="44"/>
      <c r="I34" s="44"/>
      <c r="J34" s="44">
        <v>411.8</v>
      </c>
      <c r="K34" s="44">
        <f t="shared" si="1"/>
        <v>0</v>
      </c>
      <c r="L34" s="13">
        <f t="shared" si="2"/>
        <v>100</v>
      </c>
    </row>
    <row r="35" spans="1:12" ht="18" customHeight="1">
      <c r="A35" s="12" t="s">
        <v>19</v>
      </c>
      <c r="B35" s="28"/>
      <c r="C35" s="46">
        <f aca="true" t="shared" si="11" ref="C35:J35">C36+C53</f>
        <v>187388.9</v>
      </c>
      <c r="D35" s="46">
        <f t="shared" si="11"/>
        <v>0</v>
      </c>
      <c r="E35" s="46">
        <f t="shared" si="11"/>
        <v>0</v>
      </c>
      <c r="F35" s="46">
        <f t="shared" si="11"/>
        <v>187388.9</v>
      </c>
      <c r="G35" s="46">
        <f t="shared" si="11"/>
        <v>57884.799999999996</v>
      </c>
      <c r="H35" s="46">
        <f t="shared" si="11"/>
        <v>0</v>
      </c>
      <c r="I35" s="46">
        <f t="shared" si="11"/>
        <v>0</v>
      </c>
      <c r="J35" s="46">
        <f t="shared" si="11"/>
        <v>57884.799999999996</v>
      </c>
      <c r="K35" s="46">
        <f t="shared" si="1"/>
        <v>-129504.1</v>
      </c>
      <c r="L35" s="14">
        <f t="shared" si="2"/>
        <v>30.89019680461329</v>
      </c>
    </row>
    <row r="36" spans="1:12" ht="18" customHeight="1">
      <c r="A36" s="7" t="s">
        <v>16</v>
      </c>
      <c r="B36" s="27"/>
      <c r="C36" s="45">
        <f>C37+C38+C39+C42+C45+C48+C49+C50+C51+C52</f>
        <v>186888.9</v>
      </c>
      <c r="D36" s="45">
        <f aca="true" t="shared" si="12" ref="D36:J36">D37+D38+D39+D42+D45+D48+D49+D50+D51+D52</f>
        <v>0</v>
      </c>
      <c r="E36" s="45">
        <f t="shared" si="12"/>
        <v>0</v>
      </c>
      <c r="F36" s="45">
        <f t="shared" si="12"/>
        <v>186888.9</v>
      </c>
      <c r="G36" s="45">
        <f t="shared" si="12"/>
        <v>57884.799999999996</v>
      </c>
      <c r="H36" s="45">
        <f t="shared" si="12"/>
        <v>0</v>
      </c>
      <c r="I36" s="45">
        <f t="shared" si="12"/>
        <v>0</v>
      </c>
      <c r="J36" s="45">
        <f t="shared" si="12"/>
        <v>57884.799999999996</v>
      </c>
      <c r="K36" s="45">
        <f t="shared" si="1"/>
        <v>-129004.1</v>
      </c>
      <c r="L36" s="52">
        <f t="shared" si="2"/>
        <v>30.972840013505348</v>
      </c>
    </row>
    <row r="37" spans="1:12" ht="48.75" customHeight="1">
      <c r="A37" s="8" t="s">
        <v>57</v>
      </c>
      <c r="B37" s="29" t="s">
        <v>40</v>
      </c>
      <c r="C37" s="44">
        <f aca="true" t="shared" si="13" ref="C37:C52">D37+E37+F37</f>
        <v>22800</v>
      </c>
      <c r="D37" s="44"/>
      <c r="E37" s="44"/>
      <c r="F37" s="44">
        <v>22800</v>
      </c>
      <c r="G37" s="44">
        <f aca="true" t="shared" si="14" ref="G37:G57">H37+I37+J37</f>
        <v>20000</v>
      </c>
      <c r="H37" s="44"/>
      <c r="I37" s="44"/>
      <c r="J37" s="44">
        <v>20000</v>
      </c>
      <c r="K37" s="44">
        <f t="shared" si="1"/>
        <v>-2800</v>
      </c>
      <c r="L37" s="13">
        <f t="shared" si="2"/>
        <v>87.71929824561403</v>
      </c>
    </row>
    <row r="38" spans="1:12" ht="75.75" customHeight="1">
      <c r="A38" s="8" t="s">
        <v>58</v>
      </c>
      <c r="B38" s="29" t="s">
        <v>40</v>
      </c>
      <c r="C38" s="44">
        <f t="shared" si="13"/>
        <v>2000</v>
      </c>
      <c r="D38" s="44"/>
      <c r="E38" s="44"/>
      <c r="F38" s="44">
        <v>2000</v>
      </c>
      <c r="G38" s="44">
        <f t="shared" si="14"/>
        <v>0</v>
      </c>
      <c r="H38" s="44"/>
      <c r="I38" s="44"/>
      <c r="J38" s="44"/>
      <c r="K38" s="44">
        <f t="shared" si="1"/>
        <v>-2000</v>
      </c>
      <c r="L38" s="13">
        <f t="shared" si="2"/>
        <v>0</v>
      </c>
    </row>
    <row r="39" spans="1:12" ht="50.25" customHeight="1">
      <c r="A39" s="8" t="s">
        <v>123</v>
      </c>
      <c r="B39" s="29" t="s">
        <v>40</v>
      </c>
      <c r="C39" s="44">
        <f t="shared" si="13"/>
        <v>64253.2</v>
      </c>
      <c r="D39" s="44"/>
      <c r="E39" s="44"/>
      <c r="F39" s="44">
        <v>64253.2</v>
      </c>
      <c r="G39" s="44">
        <f t="shared" si="14"/>
        <v>20396</v>
      </c>
      <c r="H39" s="44"/>
      <c r="I39" s="44"/>
      <c r="J39" s="44">
        <v>20396</v>
      </c>
      <c r="K39" s="44">
        <f t="shared" si="1"/>
        <v>-43857.2</v>
      </c>
      <c r="L39" s="13">
        <f t="shared" si="2"/>
        <v>31.74316609912036</v>
      </c>
    </row>
    <row r="40" spans="1:12" ht="16.5" customHeight="1">
      <c r="A40" s="8" t="s">
        <v>115</v>
      </c>
      <c r="B40" s="29"/>
      <c r="C40" s="44">
        <f t="shared" si="13"/>
        <v>0</v>
      </c>
      <c r="D40" s="44"/>
      <c r="E40" s="44"/>
      <c r="F40" s="44"/>
      <c r="G40" s="44">
        <f t="shared" si="14"/>
        <v>0</v>
      </c>
      <c r="H40" s="44"/>
      <c r="I40" s="44"/>
      <c r="J40" s="44"/>
      <c r="K40" s="44">
        <f t="shared" si="1"/>
        <v>0</v>
      </c>
      <c r="L40" s="13"/>
    </row>
    <row r="41" spans="1:12" ht="36.75" customHeight="1">
      <c r="A41" s="8" t="s">
        <v>119</v>
      </c>
      <c r="B41" s="29"/>
      <c r="C41" s="44">
        <f t="shared" si="13"/>
        <v>3283.8</v>
      </c>
      <c r="D41" s="44"/>
      <c r="E41" s="44"/>
      <c r="F41" s="44">
        <v>3283.8</v>
      </c>
      <c r="G41" s="44">
        <f t="shared" si="14"/>
        <v>2117.3</v>
      </c>
      <c r="H41" s="44"/>
      <c r="I41" s="44"/>
      <c r="J41" s="44">
        <v>2117.3</v>
      </c>
      <c r="K41" s="44">
        <f t="shared" si="1"/>
        <v>-1166.5</v>
      </c>
      <c r="L41" s="13">
        <f>G41/C41*100</f>
        <v>64.47713015408978</v>
      </c>
    </row>
    <row r="42" spans="1:12" ht="62.25" customHeight="1">
      <c r="A42" s="8" t="s">
        <v>96</v>
      </c>
      <c r="B42" s="29" t="s">
        <v>40</v>
      </c>
      <c r="C42" s="44">
        <f t="shared" si="13"/>
        <v>13200</v>
      </c>
      <c r="D42" s="44"/>
      <c r="E42" s="44"/>
      <c r="F42" s="44">
        <v>13200</v>
      </c>
      <c r="G42" s="44">
        <f t="shared" si="14"/>
        <v>3480.2</v>
      </c>
      <c r="H42" s="44"/>
      <c r="I42" s="44"/>
      <c r="J42" s="44">
        <v>3480.2</v>
      </c>
      <c r="K42" s="44">
        <f t="shared" si="1"/>
        <v>-9719.8</v>
      </c>
      <c r="L42" s="13">
        <f>G42/C42*100</f>
        <v>26.365151515151513</v>
      </c>
    </row>
    <row r="43" spans="1:12" ht="19.5" customHeight="1">
      <c r="A43" s="8" t="s">
        <v>115</v>
      </c>
      <c r="B43" s="29"/>
      <c r="C43" s="44">
        <f t="shared" si="13"/>
        <v>0</v>
      </c>
      <c r="D43" s="44"/>
      <c r="E43" s="44"/>
      <c r="F43" s="44"/>
      <c r="G43" s="44">
        <f t="shared" si="14"/>
        <v>0</v>
      </c>
      <c r="H43" s="44"/>
      <c r="I43" s="44"/>
      <c r="J43" s="44"/>
      <c r="K43" s="44">
        <f t="shared" si="1"/>
        <v>0</v>
      </c>
      <c r="L43" s="13"/>
    </row>
    <row r="44" spans="1:12" ht="32.25" customHeight="1">
      <c r="A44" s="8" t="s">
        <v>121</v>
      </c>
      <c r="B44" s="29"/>
      <c r="C44" s="44">
        <f t="shared" si="13"/>
        <v>4400</v>
      </c>
      <c r="D44" s="44"/>
      <c r="E44" s="44"/>
      <c r="F44" s="44">
        <v>4400</v>
      </c>
      <c r="G44" s="44">
        <f t="shared" si="14"/>
        <v>3480.2</v>
      </c>
      <c r="H44" s="44"/>
      <c r="I44" s="44"/>
      <c r="J44" s="44">
        <v>3480.2</v>
      </c>
      <c r="K44" s="44">
        <f t="shared" si="1"/>
        <v>-919.8000000000002</v>
      </c>
      <c r="L44" s="13">
        <f>G44/C44*100</f>
        <v>79.09545454545454</v>
      </c>
    </row>
    <row r="45" spans="1:12" ht="48.75" customHeight="1">
      <c r="A45" s="10" t="s">
        <v>67</v>
      </c>
      <c r="B45" s="29" t="s">
        <v>40</v>
      </c>
      <c r="C45" s="44">
        <f t="shared" si="13"/>
        <v>78443.3</v>
      </c>
      <c r="D45" s="44"/>
      <c r="E45" s="44"/>
      <c r="F45" s="44">
        <v>78443.3</v>
      </c>
      <c r="G45" s="44">
        <f t="shared" si="14"/>
        <v>14008.6</v>
      </c>
      <c r="H45" s="44"/>
      <c r="I45" s="44"/>
      <c r="J45" s="44">
        <v>14008.6</v>
      </c>
      <c r="K45" s="44">
        <f t="shared" si="1"/>
        <v>-64434.700000000004</v>
      </c>
      <c r="L45" s="13">
        <f>G45/C45*100</f>
        <v>17.858249206751882</v>
      </c>
    </row>
    <row r="46" spans="1:12" ht="19.5" customHeight="1">
      <c r="A46" s="8" t="s">
        <v>115</v>
      </c>
      <c r="B46" s="29"/>
      <c r="C46" s="44">
        <f t="shared" si="13"/>
        <v>0</v>
      </c>
      <c r="D46" s="44"/>
      <c r="E46" s="44"/>
      <c r="F46" s="44"/>
      <c r="G46" s="44">
        <f t="shared" si="14"/>
        <v>0</v>
      </c>
      <c r="H46" s="44"/>
      <c r="I46" s="44"/>
      <c r="J46" s="44"/>
      <c r="K46" s="44">
        <f t="shared" si="1"/>
        <v>0</v>
      </c>
      <c r="L46" s="13"/>
    </row>
    <row r="47" spans="1:12" ht="34.5" customHeight="1">
      <c r="A47" s="8" t="s">
        <v>120</v>
      </c>
      <c r="B47" s="29"/>
      <c r="C47" s="44">
        <f t="shared" si="13"/>
        <v>4389.8</v>
      </c>
      <c r="D47" s="44"/>
      <c r="E47" s="44"/>
      <c r="F47" s="44">
        <v>4389.8</v>
      </c>
      <c r="G47" s="44">
        <f t="shared" si="14"/>
        <v>3079.4</v>
      </c>
      <c r="H47" s="44"/>
      <c r="I47" s="44"/>
      <c r="J47" s="44">
        <v>3079.4</v>
      </c>
      <c r="K47" s="44">
        <f t="shared" si="1"/>
        <v>-1310.4</v>
      </c>
      <c r="L47" s="13">
        <f aca="true" t="shared" si="15" ref="L47:L65">G47/C47*100</f>
        <v>70.14898173037496</v>
      </c>
    </row>
    <row r="48" spans="1:12" ht="93" customHeight="1">
      <c r="A48" s="8" t="s">
        <v>161</v>
      </c>
      <c r="B48" s="29" t="s">
        <v>40</v>
      </c>
      <c r="C48" s="44">
        <f t="shared" si="13"/>
        <v>1000</v>
      </c>
      <c r="D48" s="44"/>
      <c r="E48" s="44"/>
      <c r="F48" s="44">
        <v>1000</v>
      </c>
      <c r="G48" s="44">
        <f t="shared" si="14"/>
        <v>0</v>
      </c>
      <c r="H48" s="44"/>
      <c r="I48" s="44"/>
      <c r="J48" s="44"/>
      <c r="K48" s="44">
        <f t="shared" si="1"/>
        <v>-1000</v>
      </c>
      <c r="L48" s="13">
        <f t="shared" si="15"/>
        <v>0</v>
      </c>
    </row>
    <row r="49" spans="1:12" ht="78" customHeight="1">
      <c r="A49" s="8" t="s">
        <v>162</v>
      </c>
      <c r="B49" s="29" t="s">
        <v>40</v>
      </c>
      <c r="C49" s="44">
        <f t="shared" si="13"/>
        <v>1000</v>
      </c>
      <c r="D49" s="44"/>
      <c r="E49" s="44"/>
      <c r="F49" s="44">
        <v>1000</v>
      </c>
      <c r="G49" s="44">
        <f t="shared" si="14"/>
        <v>0</v>
      </c>
      <c r="H49" s="44"/>
      <c r="I49" s="44"/>
      <c r="J49" s="44"/>
      <c r="K49" s="44">
        <f t="shared" si="1"/>
        <v>-1000</v>
      </c>
      <c r="L49" s="13">
        <f t="shared" si="15"/>
        <v>0</v>
      </c>
    </row>
    <row r="50" spans="1:12" ht="80.25" customHeight="1">
      <c r="A50" s="8" t="s">
        <v>154</v>
      </c>
      <c r="B50" s="29" t="s">
        <v>40</v>
      </c>
      <c r="C50" s="44">
        <f t="shared" si="13"/>
        <v>1000</v>
      </c>
      <c r="D50" s="44"/>
      <c r="E50" s="44"/>
      <c r="F50" s="44">
        <v>1000</v>
      </c>
      <c r="G50" s="44">
        <f t="shared" si="14"/>
        <v>0</v>
      </c>
      <c r="H50" s="44"/>
      <c r="I50" s="44"/>
      <c r="J50" s="44"/>
      <c r="K50" s="44">
        <f t="shared" si="1"/>
        <v>-1000</v>
      </c>
      <c r="L50" s="13">
        <f t="shared" si="15"/>
        <v>0</v>
      </c>
    </row>
    <row r="51" spans="1:12" ht="97.5" customHeight="1">
      <c r="A51" s="8" t="s">
        <v>155</v>
      </c>
      <c r="B51" s="29" t="s">
        <v>40</v>
      </c>
      <c r="C51" s="44">
        <f t="shared" si="13"/>
        <v>1748.6</v>
      </c>
      <c r="D51" s="44"/>
      <c r="E51" s="44"/>
      <c r="F51" s="44">
        <v>1748.6</v>
      </c>
      <c r="G51" s="44">
        <f t="shared" si="14"/>
        <v>0</v>
      </c>
      <c r="H51" s="44"/>
      <c r="I51" s="44"/>
      <c r="J51" s="44"/>
      <c r="K51" s="44">
        <f t="shared" si="1"/>
        <v>-1748.6</v>
      </c>
      <c r="L51" s="13">
        <f t="shared" si="15"/>
        <v>0</v>
      </c>
    </row>
    <row r="52" spans="1:12" ht="84" customHeight="1">
      <c r="A52" s="8" t="s">
        <v>8</v>
      </c>
      <c r="B52" s="29" t="s">
        <v>40</v>
      </c>
      <c r="C52" s="44">
        <f t="shared" si="13"/>
        <v>1443.8</v>
      </c>
      <c r="D52" s="44"/>
      <c r="E52" s="44"/>
      <c r="F52" s="44">
        <v>1443.8</v>
      </c>
      <c r="G52" s="44">
        <f t="shared" si="14"/>
        <v>0</v>
      </c>
      <c r="H52" s="44"/>
      <c r="I52" s="44"/>
      <c r="J52" s="44"/>
      <c r="K52" s="44">
        <f t="shared" si="1"/>
        <v>-1443.8</v>
      </c>
      <c r="L52" s="13">
        <f t="shared" si="15"/>
        <v>0</v>
      </c>
    </row>
    <row r="53" spans="1:12" ht="17.25" customHeight="1">
      <c r="A53" s="11" t="s">
        <v>60</v>
      </c>
      <c r="B53" s="29"/>
      <c r="C53" s="45">
        <f>C54</f>
        <v>500</v>
      </c>
      <c r="D53" s="45">
        <f>D54</f>
        <v>0</v>
      </c>
      <c r="E53" s="45">
        <f>E54</f>
        <v>0</v>
      </c>
      <c r="F53" s="45">
        <f>F54</f>
        <v>500</v>
      </c>
      <c r="G53" s="44">
        <f t="shared" si="14"/>
        <v>0</v>
      </c>
      <c r="H53" s="45">
        <f>H54</f>
        <v>0</v>
      </c>
      <c r="I53" s="45">
        <f>I54</f>
        <v>0</v>
      </c>
      <c r="J53" s="45">
        <f>J54</f>
        <v>0</v>
      </c>
      <c r="K53" s="45">
        <f t="shared" si="1"/>
        <v>-500</v>
      </c>
      <c r="L53" s="52">
        <f t="shared" si="15"/>
        <v>0</v>
      </c>
    </row>
    <row r="54" spans="1:12" ht="68.25" customHeight="1">
      <c r="A54" s="10" t="s">
        <v>163</v>
      </c>
      <c r="B54" s="29" t="s">
        <v>40</v>
      </c>
      <c r="C54" s="44">
        <f>D54+E54+F54</f>
        <v>500</v>
      </c>
      <c r="D54" s="44"/>
      <c r="E54" s="44"/>
      <c r="F54" s="44">
        <v>500</v>
      </c>
      <c r="G54" s="44">
        <f t="shared" si="14"/>
        <v>0</v>
      </c>
      <c r="H54" s="44"/>
      <c r="I54" s="44"/>
      <c r="J54" s="44"/>
      <c r="K54" s="44">
        <f t="shared" si="1"/>
        <v>-500</v>
      </c>
      <c r="L54" s="13">
        <f t="shared" si="15"/>
        <v>0</v>
      </c>
    </row>
    <row r="55" spans="1:12" ht="22.5" customHeight="1">
      <c r="A55" s="54" t="s">
        <v>20</v>
      </c>
      <c r="B55" s="56"/>
      <c r="C55" s="57">
        <f aca="true" t="shared" si="16" ref="C55:F56">C56</f>
        <v>81820.2</v>
      </c>
      <c r="D55" s="57">
        <f t="shared" si="16"/>
        <v>5290.9</v>
      </c>
      <c r="E55" s="57">
        <f t="shared" si="16"/>
        <v>76529.3</v>
      </c>
      <c r="F55" s="57">
        <f t="shared" si="16"/>
        <v>0</v>
      </c>
      <c r="G55" s="57">
        <f t="shared" si="14"/>
        <v>0</v>
      </c>
      <c r="H55" s="57">
        <f aca="true" t="shared" si="17" ref="H55:J56">H56</f>
        <v>0</v>
      </c>
      <c r="I55" s="57">
        <f t="shared" si="17"/>
        <v>0</v>
      </c>
      <c r="J55" s="57">
        <f t="shared" si="17"/>
        <v>0</v>
      </c>
      <c r="K55" s="57">
        <f t="shared" si="1"/>
        <v>-81820.2</v>
      </c>
      <c r="L55" s="58">
        <f t="shared" si="15"/>
        <v>0</v>
      </c>
    </row>
    <row r="56" spans="1:12" ht="22.5" customHeight="1">
      <c r="A56" s="11" t="s">
        <v>72</v>
      </c>
      <c r="B56" s="29"/>
      <c r="C56" s="44">
        <f t="shared" si="16"/>
        <v>81820.2</v>
      </c>
      <c r="D56" s="44">
        <f t="shared" si="16"/>
        <v>5290.9</v>
      </c>
      <c r="E56" s="44">
        <f t="shared" si="16"/>
        <v>76529.3</v>
      </c>
      <c r="F56" s="44">
        <f t="shared" si="16"/>
        <v>0</v>
      </c>
      <c r="G56" s="44">
        <f t="shared" si="14"/>
        <v>0</v>
      </c>
      <c r="H56" s="44">
        <f t="shared" si="17"/>
        <v>0</v>
      </c>
      <c r="I56" s="44">
        <f t="shared" si="17"/>
        <v>0</v>
      </c>
      <c r="J56" s="44">
        <f t="shared" si="17"/>
        <v>0</v>
      </c>
      <c r="K56" s="44">
        <f t="shared" si="1"/>
        <v>-81820.2</v>
      </c>
      <c r="L56" s="13">
        <f t="shared" si="15"/>
        <v>0</v>
      </c>
    </row>
    <row r="57" spans="1:12" ht="41.25" customHeight="1">
      <c r="A57" s="10" t="s">
        <v>73</v>
      </c>
      <c r="B57" s="29" t="s">
        <v>40</v>
      </c>
      <c r="C57" s="44">
        <f>D57+E57+F57</f>
        <v>81820.2</v>
      </c>
      <c r="D57" s="44">
        <v>5290.9</v>
      </c>
      <c r="E57" s="44">
        <v>76529.3</v>
      </c>
      <c r="F57" s="44"/>
      <c r="G57" s="44">
        <f t="shared" si="14"/>
        <v>0</v>
      </c>
      <c r="H57" s="44"/>
      <c r="I57" s="44"/>
      <c r="J57" s="44"/>
      <c r="K57" s="44">
        <f t="shared" si="1"/>
        <v>-81820.2</v>
      </c>
      <c r="L57" s="13">
        <f t="shared" si="15"/>
        <v>0</v>
      </c>
    </row>
    <row r="58" spans="1:12" ht="19.5" customHeight="1">
      <c r="A58" s="6" t="s">
        <v>61</v>
      </c>
      <c r="B58" s="6"/>
      <c r="C58" s="46">
        <f aca="true" t="shared" si="18" ref="C58:J58">C59</f>
        <v>32093.4</v>
      </c>
      <c r="D58" s="46">
        <f t="shared" si="18"/>
        <v>0</v>
      </c>
      <c r="E58" s="46">
        <f t="shared" si="18"/>
        <v>0</v>
      </c>
      <c r="F58" s="46">
        <f t="shared" si="18"/>
        <v>32093.4</v>
      </c>
      <c r="G58" s="46">
        <f t="shared" si="18"/>
        <v>12000</v>
      </c>
      <c r="H58" s="46">
        <f t="shared" si="18"/>
        <v>0</v>
      </c>
      <c r="I58" s="46">
        <f t="shared" si="18"/>
        <v>0</v>
      </c>
      <c r="J58" s="46">
        <f t="shared" si="18"/>
        <v>12000</v>
      </c>
      <c r="K58" s="46">
        <f t="shared" si="1"/>
        <v>-20093.4</v>
      </c>
      <c r="L58" s="14">
        <f t="shared" si="15"/>
        <v>37.39086541157995</v>
      </c>
    </row>
    <row r="59" spans="1:12" ht="17.25" customHeight="1">
      <c r="A59" s="7" t="s">
        <v>62</v>
      </c>
      <c r="B59" s="7"/>
      <c r="C59" s="45">
        <f>C60+C61+C62+C63+C64</f>
        <v>32093.4</v>
      </c>
      <c r="D59" s="45">
        <f aca="true" t="shared" si="19" ref="D59:J59">D60+D61+D62+D63+D64</f>
        <v>0</v>
      </c>
      <c r="E59" s="45">
        <f t="shared" si="19"/>
        <v>0</v>
      </c>
      <c r="F59" s="45">
        <f t="shared" si="19"/>
        <v>32093.4</v>
      </c>
      <c r="G59" s="45">
        <f t="shared" si="19"/>
        <v>12000</v>
      </c>
      <c r="H59" s="45">
        <f t="shared" si="19"/>
        <v>0</v>
      </c>
      <c r="I59" s="45">
        <f t="shared" si="19"/>
        <v>0</v>
      </c>
      <c r="J59" s="45">
        <f t="shared" si="19"/>
        <v>12000</v>
      </c>
      <c r="K59" s="45">
        <f t="shared" si="1"/>
        <v>-20093.4</v>
      </c>
      <c r="L59" s="52">
        <f t="shared" si="15"/>
        <v>37.39086541157995</v>
      </c>
    </row>
    <row r="60" spans="1:12" ht="48" customHeight="1">
      <c r="A60" s="8" t="s">
        <v>63</v>
      </c>
      <c r="B60" s="29" t="s">
        <v>40</v>
      </c>
      <c r="C60" s="44">
        <f>D60+E60+F60</f>
        <v>16139.2</v>
      </c>
      <c r="D60" s="44"/>
      <c r="E60" s="44"/>
      <c r="F60" s="44">
        <v>16139.2</v>
      </c>
      <c r="G60" s="44">
        <f>H60+I60+J60</f>
        <v>12000</v>
      </c>
      <c r="H60" s="44"/>
      <c r="I60" s="44"/>
      <c r="J60" s="44">
        <v>12000</v>
      </c>
      <c r="K60" s="44">
        <f t="shared" si="1"/>
        <v>-4139.200000000001</v>
      </c>
      <c r="L60" s="13">
        <f t="shared" si="15"/>
        <v>74.35312778824229</v>
      </c>
    </row>
    <row r="61" spans="1:12" ht="36.75" customHeight="1">
      <c r="A61" s="8" t="s">
        <v>101</v>
      </c>
      <c r="B61" s="29" t="s">
        <v>40</v>
      </c>
      <c r="C61" s="44">
        <f>D61+E61+F61</f>
        <v>12954.2</v>
      </c>
      <c r="D61" s="44"/>
      <c r="E61" s="44"/>
      <c r="F61" s="44">
        <v>12954.2</v>
      </c>
      <c r="G61" s="44">
        <f>H61+I61+J61</f>
        <v>0</v>
      </c>
      <c r="H61" s="44"/>
      <c r="I61" s="44"/>
      <c r="J61" s="44"/>
      <c r="K61" s="44">
        <f t="shared" si="1"/>
        <v>-12954.2</v>
      </c>
      <c r="L61" s="13">
        <f t="shared" si="15"/>
        <v>0</v>
      </c>
    </row>
    <row r="62" spans="1:12" ht="63" customHeight="1">
      <c r="A62" s="8" t="s">
        <v>164</v>
      </c>
      <c r="B62" s="29" t="s">
        <v>40</v>
      </c>
      <c r="C62" s="44">
        <f>D62+E62+F62</f>
        <v>1000</v>
      </c>
      <c r="D62" s="44"/>
      <c r="E62" s="44"/>
      <c r="F62" s="44">
        <v>1000</v>
      </c>
      <c r="G62" s="44">
        <f>H62+I62+J62</f>
        <v>0</v>
      </c>
      <c r="H62" s="44"/>
      <c r="I62" s="44"/>
      <c r="J62" s="44"/>
      <c r="K62" s="44">
        <f t="shared" si="1"/>
        <v>-1000</v>
      </c>
      <c r="L62" s="13">
        <f t="shared" si="15"/>
        <v>0</v>
      </c>
    </row>
    <row r="63" spans="1:12" ht="51" customHeight="1">
      <c r="A63" s="8" t="s">
        <v>159</v>
      </c>
      <c r="B63" s="29" t="s">
        <v>40</v>
      </c>
      <c r="C63" s="44">
        <f>D63+E63+F63</f>
        <v>1000</v>
      </c>
      <c r="D63" s="44"/>
      <c r="E63" s="44"/>
      <c r="F63" s="44">
        <v>1000</v>
      </c>
      <c r="G63" s="44">
        <f>H63+I63+J63</f>
        <v>0</v>
      </c>
      <c r="H63" s="44"/>
      <c r="I63" s="44"/>
      <c r="J63" s="44"/>
      <c r="K63" s="44">
        <f t="shared" si="1"/>
        <v>-1000</v>
      </c>
      <c r="L63" s="13">
        <f t="shared" si="15"/>
        <v>0</v>
      </c>
    </row>
    <row r="64" spans="1:12" ht="50.25" customHeight="1">
      <c r="A64" s="8" t="s">
        <v>160</v>
      </c>
      <c r="B64" s="29" t="s">
        <v>40</v>
      </c>
      <c r="C64" s="44">
        <f>D64+E64+F64</f>
        <v>1000</v>
      </c>
      <c r="D64" s="44"/>
      <c r="E64" s="44"/>
      <c r="F64" s="44">
        <v>1000</v>
      </c>
      <c r="G64" s="44">
        <f>H64+I64+J64</f>
        <v>0</v>
      </c>
      <c r="H64" s="44"/>
      <c r="I64" s="44"/>
      <c r="J64" s="44"/>
      <c r="K64" s="44">
        <f t="shared" si="1"/>
        <v>-1000</v>
      </c>
      <c r="L64" s="13">
        <f t="shared" si="15"/>
        <v>0</v>
      </c>
    </row>
    <row r="65" spans="1:12" s="5" customFormat="1" ht="33.75" customHeight="1">
      <c r="A65" s="6" t="s">
        <v>21</v>
      </c>
      <c r="B65" s="6"/>
      <c r="C65" s="46">
        <f aca="true" t="shared" si="20" ref="C65:J65">C9+C12+C23+C35+C55+C58</f>
        <v>1050275.9</v>
      </c>
      <c r="D65" s="46">
        <f t="shared" si="20"/>
        <v>120224.9</v>
      </c>
      <c r="E65" s="46">
        <f t="shared" si="20"/>
        <v>556844.7000000001</v>
      </c>
      <c r="F65" s="46">
        <f t="shared" si="20"/>
        <v>373206.30000000005</v>
      </c>
      <c r="G65" s="46">
        <f t="shared" si="20"/>
        <v>714873.2000000001</v>
      </c>
      <c r="H65" s="46">
        <f t="shared" si="20"/>
        <v>105899</v>
      </c>
      <c r="I65" s="46">
        <f t="shared" si="20"/>
        <v>438898.7</v>
      </c>
      <c r="J65" s="46">
        <f t="shared" si="20"/>
        <v>170075.5</v>
      </c>
      <c r="K65" s="46">
        <f t="shared" si="1"/>
        <v>-335402.69999999984</v>
      </c>
      <c r="L65" s="14">
        <f t="shared" si="15"/>
        <v>68.06527694294424</v>
      </c>
    </row>
    <row r="67" spans="1:3" ht="30.75" customHeight="1">
      <c r="A67" s="25" t="s">
        <v>33</v>
      </c>
      <c r="C67" s="25" t="s">
        <v>37</v>
      </c>
    </row>
    <row r="68" ht="57.75" customHeight="1">
      <c r="A68" s="1" t="s">
        <v>44</v>
      </c>
    </row>
    <row r="69" ht="15">
      <c r="B69" s="25"/>
    </row>
  </sheetData>
  <mergeCells count="16">
    <mergeCell ref="A33:A34"/>
    <mergeCell ref="B33:B34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27" right="0.17" top="0.38" bottom="0.49" header="0.55" footer="0.57"/>
  <pageSetup fitToHeight="2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71"/>
  <sheetViews>
    <sheetView showZeros="0" view="pageBreakPreview" zoomScale="75" zoomScaleSheetLayoutView="75" workbookViewId="0" topLeftCell="A1">
      <pane xSplit="1" ySplit="8" topLeftCell="C51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53" sqref="A53"/>
    </sheetView>
  </sheetViews>
  <sheetFormatPr defaultColWidth="9.003906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167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5"/>
      <c r="B3" s="75"/>
      <c r="C3" s="75"/>
      <c r="D3" s="75"/>
      <c r="E3" s="75"/>
      <c r="F3" s="75"/>
      <c r="G3" s="24"/>
      <c r="H3" s="24"/>
      <c r="I3" s="24"/>
      <c r="J3" s="24"/>
      <c r="K3" s="24"/>
      <c r="L3" s="2"/>
      <c r="M3" s="2"/>
      <c r="N3" s="2"/>
    </row>
    <row r="4" spans="1:28" ht="12" customHeight="1">
      <c r="A4" s="78" t="s">
        <v>42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6" t="s">
        <v>29</v>
      </c>
      <c r="B5" s="72" t="s">
        <v>39</v>
      </c>
      <c r="C5" s="77" t="s">
        <v>47</v>
      </c>
      <c r="D5" s="77"/>
      <c r="E5" s="77"/>
      <c r="F5" s="77"/>
      <c r="G5" s="81" t="s">
        <v>168</v>
      </c>
      <c r="H5" s="82"/>
      <c r="I5" s="82"/>
      <c r="J5" s="83"/>
      <c r="K5" s="72" t="s">
        <v>34</v>
      </c>
      <c r="L5" s="79" t="s">
        <v>36</v>
      </c>
    </row>
    <row r="6" spans="1:12" ht="29.25" customHeight="1">
      <c r="A6" s="76"/>
      <c r="B6" s="73"/>
      <c r="C6" s="77" t="s">
        <v>10</v>
      </c>
      <c r="D6" s="77" t="s">
        <v>11</v>
      </c>
      <c r="E6" s="77"/>
      <c r="F6" s="77"/>
      <c r="G6" s="84" t="s">
        <v>10</v>
      </c>
      <c r="H6" s="81" t="s">
        <v>11</v>
      </c>
      <c r="I6" s="82"/>
      <c r="J6" s="83"/>
      <c r="K6" s="74"/>
      <c r="L6" s="80"/>
    </row>
    <row r="7" spans="1:12" ht="30.75" customHeight="1">
      <c r="A7" s="76"/>
      <c r="B7" s="74"/>
      <c r="C7" s="77"/>
      <c r="D7" s="30" t="s">
        <v>12</v>
      </c>
      <c r="E7" s="30" t="s">
        <v>13</v>
      </c>
      <c r="F7" s="30" t="s">
        <v>14</v>
      </c>
      <c r="G7" s="85"/>
      <c r="H7" s="30" t="s">
        <v>12</v>
      </c>
      <c r="I7" s="30" t="s">
        <v>13</v>
      </c>
      <c r="J7" s="30" t="s">
        <v>14</v>
      </c>
      <c r="K7" s="30" t="s">
        <v>35</v>
      </c>
      <c r="L7" s="30" t="s">
        <v>35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0">
        <v>12</v>
      </c>
    </row>
    <row r="9" spans="1:12" ht="30" customHeight="1">
      <c r="A9" s="16" t="s">
        <v>24</v>
      </c>
      <c r="B9" s="16"/>
      <c r="C9" s="38">
        <f aca="true" t="shared" si="0" ref="C9:J10">C10</f>
        <v>18000000</v>
      </c>
      <c r="D9" s="38">
        <f t="shared" si="0"/>
        <v>0</v>
      </c>
      <c r="E9" s="38">
        <f t="shared" si="0"/>
        <v>0</v>
      </c>
      <c r="F9" s="38">
        <f t="shared" si="0"/>
        <v>18000000</v>
      </c>
      <c r="G9" s="51">
        <f t="shared" si="0"/>
        <v>18000000</v>
      </c>
      <c r="H9" s="51">
        <f t="shared" si="0"/>
        <v>0</v>
      </c>
      <c r="I9" s="51">
        <f t="shared" si="0"/>
        <v>0</v>
      </c>
      <c r="J9" s="51">
        <f t="shared" si="0"/>
        <v>18000000</v>
      </c>
      <c r="K9" s="51">
        <f aca="true" t="shared" si="1" ref="K9:K23">G9-C9</f>
        <v>0</v>
      </c>
      <c r="L9" s="49">
        <f aca="true" t="shared" si="2" ref="L9:L23">G9/C9*100</f>
        <v>100</v>
      </c>
    </row>
    <row r="10" spans="1:12" ht="98.25" customHeight="1">
      <c r="A10" s="17" t="s">
        <v>25</v>
      </c>
      <c r="B10" s="17"/>
      <c r="C10" s="37">
        <f t="shared" si="0"/>
        <v>18000000</v>
      </c>
      <c r="D10" s="37">
        <f t="shared" si="0"/>
        <v>0</v>
      </c>
      <c r="E10" s="37">
        <f t="shared" si="0"/>
        <v>0</v>
      </c>
      <c r="F10" s="37">
        <f t="shared" si="0"/>
        <v>18000000</v>
      </c>
      <c r="G10" s="37">
        <f t="shared" si="0"/>
        <v>18000000</v>
      </c>
      <c r="H10" s="37">
        <f t="shared" si="0"/>
        <v>0</v>
      </c>
      <c r="I10" s="37">
        <f t="shared" si="0"/>
        <v>0</v>
      </c>
      <c r="J10" s="37">
        <f t="shared" si="0"/>
        <v>18000000</v>
      </c>
      <c r="K10" s="33">
        <f t="shared" si="1"/>
        <v>0</v>
      </c>
      <c r="L10" s="50">
        <f t="shared" si="2"/>
        <v>100</v>
      </c>
    </row>
    <row r="11" spans="1:12" ht="60.75" customHeight="1">
      <c r="A11" s="18" t="s">
        <v>30</v>
      </c>
      <c r="B11" s="29" t="s">
        <v>40</v>
      </c>
      <c r="C11" s="36">
        <f>D11+E11+F11</f>
        <v>18000000</v>
      </c>
      <c r="D11" s="36"/>
      <c r="E11" s="36"/>
      <c r="F11" s="36">
        <v>18000000</v>
      </c>
      <c r="G11" s="36">
        <f>H11+I11+J11</f>
        <v>18000000</v>
      </c>
      <c r="H11" s="36"/>
      <c r="I11" s="36"/>
      <c r="J11" s="36">
        <v>18000000</v>
      </c>
      <c r="K11" s="31">
        <f t="shared" si="1"/>
        <v>0</v>
      </c>
      <c r="L11" s="4">
        <f t="shared" si="2"/>
        <v>100</v>
      </c>
    </row>
    <row r="12" spans="1:12" ht="18.75" customHeight="1">
      <c r="A12" s="12" t="s">
        <v>17</v>
      </c>
      <c r="B12" s="12"/>
      <c r="C12" s="32">
        <f aca="true" t="shared" si="3" ref="C12:J12">C13</f>
        <v>527795000</v>
      </c>
      <c r="D12" s="32">
        <f t="shared" si="3"/>
        <v>114934000</v>
      </c>
      <c r="E12" s="32">
        <f t="shared" si="3"/>
        <v>400000000</v>
      </c>
      <c r="F12" s="32">
        <f t="shared" si="3"/>
        <v>12861000</v>
      </c>
      <c r="G12" s="32">
        <f t="shared" si="3"/>
        <v>504628847.8</v>
      </c>
      <c r="H12" s="32">
        <f t="shared" si="3"/>
        <v>105899000</v>
      </c>
      <c r="I12" s="32">
        <f t="shared" si="3"/>
        <v>395036328.8</v>
      </c>
      <c r="J12" s="32">
        <f t="shared" si="3"/>
        <v>3693519</v>
      </c>
      <c r="K12" s="51">
        <f t="shared" si="1"/>
        <v>-23166152.199999988</v>
      </c>
      <c r="L12" s="49">
        <f t="shared" si="2"/>
        <v>95.61076702128668</v>
      </c>
    </row>
    <row r="13" spans="1:12" ht="15.75" customHeight="1">
      <c r="A13" s="7" t="s">
        <v>91</v>
      </c>
      <c r="B13" s="7"/>
      <c r="C13" s="37">
        <f>C14+C15+C16+C17+C18+C19+C20+C21+C22+C23+C24</f>
        <v>527795000</v>
      </c>
      <c r="D13" s="37">
        <f aca="true" t="shared" si="4" ref="D13:J13">D14+D15+D16+D17+D18+D19+D20+D21+D22+D23+D24</f>
        <v>114934000</v>
      </c>
      <c r="E13" s="37">
        <f t="shared" si="4"/>
        <v>400000000</v>
      </c>
      <c r="F13" s="37">
        <f t="shared" si="4"/>
        <v>12861000</v>
      </c>
      <c r="G13" s="37">
        <f t="shared" si="4"/>
        <v>504628847.8</v>
      </c>
      <c r="H13" s="37">
        <f t="shared" si="4"/>
        <v>105899000</v>
      </c>
      <c r="I13" s="37">
        <f t="shared" si="4"/>
        <v>395036328.8</v>
      </c>
      <c r="J13" s="37">
        <f t="shared" si="4"/>
        <v>3693519</v>
      </c>
      <c r="K13" s="33">
        <f t="shared" si="1"/>
        <v>-23166152.199999988</v>
      </c>
      <c r="L13" s="50">
        <f t="shared" si="2"/>
        <v>95.61076702128668</v>
      </c>
    </row>
    <row r="14" spans="1:12" ht="75.75" customHeight="1">
      <c r="A14" s="22" t="s">
        <v>49</v>
      </c>
      <c r="B14" s="29" t="s">
        <v>40</v>
      </c>
      <c r="C14" s="36">
        <f aca="true" t="shared" si="5" ref="C14:C24">D14+E14+F14</f>
        <v>1000000</v>
      </c>
      <c r="D14" s="34"/>
      <c r="E14" s="34"/>
      <c r="F14" s="34">
        <v>1000000</v>
      </c>
      <c r="G14" s="34">
        <f aca="true" t="shared" si="6" ref="G14:G24">H14+I14+J14</f>
        <v>0</v>
      </c>
      <c r="H14" s="34"/>
      <c r="I14" s="34"/>
      <c r="J14" s="34"/>
      <c r="K14" s="31">
        <f t="shared" si="1"/>
        <v>-1000000</v>
      </c>
      <c r="L14" s="4">
        <f t="shared" si="2"/>
        <v>0</v>
      </c>
    </row>
    <row r="15" spans="1:12" ht="42" customHeight="1">
      <c r="A15" s="90" t="s">
        <v>102</v>
      </c>
      <c r="B15" s="29" t="s">
        <v>171</v>
      </c>
      <c r="C15" s="36">
        <f t="shared" si="5"/>
        <v>106934000</v>
      </c>
      <c r="D15" s="34">
        <v>106934000</v>
      </c>
      <c r="E15" s="34"/>
      <c r="F15" s="34"/>
      <c r="G15" s="34">
        <f>H15+I15+J15</f>
        <v>105899000</v>
      </c>
      <c r="H15" s="34">
        <v>105899000</v>
      </c>
      <c r="I15" s="34"/>
      <c r="J15" s="34"/>
      <c r="K15" s="31"/>
      <c r="L15" s="4"/>
    </row>
    <row r="16" spans="1:12" ht="48" customHeight="1">
      <c r="A16" s="91"/>
      <c r="B16" s="47" t="s">
        <v>172</v>
      </c>
      <c r="C16" s="34">
        <f t="shared" si="5"/>
        <v>8000000</v>
      </c>
      <c r="D16" s="34">
        <v>8000000</v>
      </c>
      <c r="E16" s="34"/>
      <c r="F16" s="34"/>
      <c r="G16" s="34">
        <f>H16+I16+J16</f>
        <v>0</v>
      </c>
      <c r="H16" s="34"/>
      <c r="I16" s="34"/>
      <c r="J16" s="34"/>
      <c r="K16" s="31">
        <f t="shared" si="1"/>
        <v>-8000000</v>
      </c>
      <c r="L16" s="4">
        <f t="shared" si="2"/>
        <v>0</v>
      </c>
    </row>
    <row r="17" spans="1:12" ht="48" customHeight="1">
      <c r="A17" s="90" t="s">
        <v>173</v>
      </c>
      <c r="B17" s="29" t="s">
        <v>40</v>
      </c>
      <c r="C17" s="34">
        <f t="shared" si="5"/>
        <v>4272409</v>
      </c>
      <c r="D17" s="34"/>
      <c r="E17" s="34"/>
      <c r="F17" s="34">
        <v>4272409</v>
      </c>
      <c r="G17" s="34">
        <f>H17+I17+J17</f>
        <v>3693519</v>
      </c>
      <c r="H17" s="34"/>
      <c r="I17" s="34"/>
      <c r="J17" s="34">
        <v>3693519</v>
      </c>
      <c r="K17" s="31"/>
      <c r="L17" s="4"/>
    </row>
    <row r="18" spans="1:12" ht="70.5" customHeight="1">
      <c r="A18" s="91"/>
      <c r="B18" s="29" t="s">
        <v>40</v>
      </c>
      <c r="C18" s="34">
        <f t="shared" si="5"/>
        <v>2588591</v>
      </c>
      <c r="D18" s="34"/>
      <c r="E18" s="34"/>
      <c r="F18" s="34">
        <v>2588591</v>
      </c>
      <c r="G18" s="34">
        <f t="shared" si="6"/>
        <v>0</v>
      </c>
      <c r="H18" s="34"/>
      <c r="I18" s="34"/>
      <c r="J18" s="34"/>
      <c r="K18" s="31">
        <f t="shared" si="1"/>
        <v>-2588591</v>
      </c>
      <c r="L18" s="4">
        <f t="shared" si="2"/>
        <v>0</v>
      </c>
    </row>
    <row r="19" spans="1:12" ht="61.5" customHeight="1">
      <c r="A19" s="22" t="s">
        <v>74</v>
      </c>
      <c r="B19" s="29" t="s">
        <v>40</v>
      </c>
      <c r="C19" s="34">
        <f t="shared" si="5"/>
        <v>16185895</v>
      </c>
      <c r="D19" s="34"/>
      <c r="E19" s="34">
        <v>16185895</v>
      </c>
      <c r="F19" s="34"/>
      <c r="G19" s="34">
        <f t="shared" si="6"/>
        <v>16185895</v>
      </c>
      <c r="H19" s="34"/>
      <c r="I19" s="34">
        <v>16185895</v>
      </c>
      <c r="J19" s="34"/>
      <c r="K19" s="31">
        <f t="shared" si="1"/>
        <v>0</v>
      </c>
      <c r="L19" s="4">
        <f t="shared" si="2"/>
        <v>100</v>
      </c>
    </row>
    <row r="20" spans="1:12" ht="60.75" customHeight="1">
      <c r="A20" s="22" t="s">
        <v>75</v>
      </c>
      <c r="B20" s="59" t="s">
        <v>41</v>
      </c>
      <c r="C20" s="34">
        <f t="shared" si="5"/>
        <v>60075</v>
      </c>
      <c r="D20" s="34"/>
      <c r="E20" s="34">
        <v>60075</v>
      </c>
      <c r="F20" s="34"/>
      <c r="G20" s="34">
        <f t="shared" si="6"/>
        <v>0</v>
      </c>
      <c r="H20" s="34"/>
      <c r="I20" s="34"/>
      <c r="J20" s="34"/>
      <c r="K20" s="31">
        <f t="shared" si="1"/>
        <v>-60075</v>
      </c>
      <c r="L20" s="4">
        <f t="shared" si="2"/>
        <v>0</v>
      </c>
    </row>
    <row r="21" spans="1:12" ht="64.5" customHeight="1">
      <c r="A21" s="22" t="s">
        <v>45</v>
      </c>
      <c r="B21" s="29" t="s">
        <v>40</v>
      </c>
      <c r="C21" s="34">
        <f t="shared" si="5"/>
        <v>98705200</v>
      </c>
      <c r="D21" s="34"/>
      <c r="E21" s="34">
        <v>98705200</v>
      </c>
      <c r="F21" s="34"/>
      <c r="G21" s="34">
        <f t="shared" si="6"/>
        <v>98705200</v>
      </c>
      <c r="H21" s="34"/>
      <c r="I21" s="34">
        <v>98705200</v>
      </c>
      <c r="J21" s="34"/>
      <c r="K21" s="31">
        <f t="shared" si="1"/>
        <v>0</v>
      </c>
      <c r="L21" s="4">
        <f t="shared" si="2"/>
        <v>100</v>
      </c>
    </row>
    <row r="22" spans="1:12" ht="93" customHeight="1">
      <c r="A22" s="22" t="s">
        <v>107</v>
      </c>
      <c r="B22" s="29" t="s">
        <v>40</v>
      </c>
      <c r="C22" s="34">
        <f t="shared" si="5"/>
        <v>186976906</v>
      </c>
      <c r="D22" s="34"/>
      <c r="E22" s="34">
        <v>186976906</v>
      </c>
      <c r="F22" s="34"/>
      <c r="G22" s="34">
        <f t="shared" si="6"/>
        <v>186976906</v>
      </c>
      <c r="H22" s="34"/>
      <c r="I22" s="34">
        <v>186976906</v>
      </c>
      <c r="J22" s="34"/>
      <c r="K22" s="31">
        <f t="shared" si="1"/>
        <v>0</v>
      </c>
      <c r="L22" s="4">
        <f t="shared" si="2"/>
        <v>100</v>
      </c>
    </row>
    <row r="23" spans="1:12" ht="76.5" customHeight="1">
      <c r="A23" s="22" t="s">
        <v>81</v>
      </c>
      <c r="B23" s="29" t="s">
        <v>40</v>
      </c>
      <c r="C23" s="34">
        <f t="shared" si="5"/>
        <v>98071924</v>
      </c>
      <c r="D23" s="34"/>
      <c r="E23" s="34">
        <v>98071924</v>
      </c>
      <c r="F23" s="34"/>
      <c r="G23" s="34">
        <f t="shared" si="6"/>
        <v>93168327.8</v>
      </c>
      <c r="H23" s="34"/>
      <c r="I23" s="34">
        <v>93168327.8</v>
      </c>
      <c r="J23" s="34"/>
      <c r="K23" s="31">
        <f t="shared" si="1"/>
        <v>-4903596.200000003</v>
      </c>
      <c r="L23" s="4">
        <f t="shared" si="2"/>
        <v>95</v>
      </c>
    </row>
    <row r="24" spans="1:12" ht="63.75" customHeight="1">
      <c r="A24" s="22" t="s">
        <v>151</v>
      </c>
      <c r="B24" s="29" t="s">
        <v>40</v>
      </c>
      <c r="C24" s="34">
        <f t="shared" si="5"/>
        <v>5000000</v>
      </c>
      <c r="D24" s="34"/>
      <c r="E24" s="34"/>
      <c r="F24" s="34">
        <v>5000000</v>
      </c>
      <c r="G24" s="34">
        <f t="shared" si="6"/>
        <v>0</v>
      </c>
      <c r="H24" s="34"/>
      <c r="I24" s="34"/>
      <c r="J24" s="34"/>
      <c r="K24" s="31"/>
      <c r="L24" s="4"/>
    </row>
    <row r="25" spans="1:12" ht="30.75" customHeight="1">
      <c r="A25" s="6" t="s">
        <v>18</v>
      </c>
      <c r="B25" s="6"/>
      <c r="C25" s="32">
        <f aca="true" t="shared" si="7" ref="C25:J25">C26+C31+C34</f>
        <v>203178400</v>
      </c>
      <c r="D25" s="32">
        <f t="shared" si="7"/>
        <v>0</v>
      </c>
      <c r="E25" s="32">
        <f t="shared" si="7"/>
        <v>80315400</v>
      </c>
      <c r="F25" s="32">
        <f t="shared" si="7"/>
        <v>122863000</v>
      </c>
      <c r="G25" s="32">
        <f t="shared" si="7"/>
        <v>135689955</v>
      </c>
      <c r="H25" s="32">
        <f t="shared" si="7"/>
        <v>0</v>
      </c>
      <c r="I25" s="32">
        <f t="shared" si="7"/>
        <v>45918526</v>
      </c>
      <c r="J25" s="32">
        <f t="shared" si="7"/>
        <v>89771429</v>
      </c>
      <c r="K25" s="51">
        <f aca="true" t="shared" si="8" ref="K25:K67">G25-C25</f>
        <v>-67488445</v>
      </c>
      <c r="L25" s="49">
        <f aca="true" t="shared" si="9" ref="L25:L41">G25/C25*100</f>
        <v>66.78365170707123</v>
      </c>
    </row>
    <row r="26" spans="1:12" ht="15.75" customHeight="1">
      <c r="A26" s="7" t="s">
        <v>22</v>
      </c>
      <c r="B26" s="7"/>
      <c r="C26" s="35">
        <f aca="true" t="shared" si="10" ref="C26:J26">C27+C28+C29+C30</f>
        <v>51788400</v>
      </c>
      <c r="D26" s="35">
        <f t="shared" si="10"/>
        <v>0</v>
      </c>
      <c r="E26" s="35">
        <f t="shared" si="10"/>
        <v>18925400</v>
      </c>
      <c r="F26" s="35">
        <f t="shared" si="10"/>
        <v>32863000</v>
      </c>
      <c r="G26" s="35">
        <f t="shared" si="10"/>
        <v>28860669</v>
      </c>
      <c r="H26" s="35">
        <f t="shared" si="10"/>
        <v>0</v>
      </c>
      <c r="I26" s="35">
        <f t="shared" si="10"/>
        <v>15864871</v>
      </c>
      <c r="J26" s="35">
        <f t="shared" si="10"/>
        <v>12995798</v>
      </c>
      <c r="K26" s="33">
        <f t="shared" si="8"/>
        <v>-22927731</v>
      </c>
      <c r="L26" s="50">
        <f t="shared" si="9"/>
        <v>55.72805686215446</v>
      </c>
    </row>
    <row r="27" spans="1:12" ht="34.5" customHeight="1">
      <c r="A27" s="10" t="s">
        <v>76</v>
      </c>
      <c r="B27" s="29" t="s">
        <v>40</v>
      </c>
      <c r="C27" s="34">
        <f>D27+E27+F27</f>
        <v>16500000</v>
      </c>
      <c r="D27" s="34"/>
      <c r="E27" s="34"/>
      <c r="F27" s="34">
        <v>16500000</v>
      </c>
      <c r="G27" s="34">
        <f>H27+I27+J27</f>
        <v>11274186</v>
      </c>
      <c r="H27" s="34"/>
      <c r="I27" s="34"/>
      <c r="J27" s="34">
        <v>11274186</v>
      </c>
      <c r="K27" s="31">
        <f t="shared" si="8"/>
        <v>-5225814</v>
      </c>
      <c r="L27" s="4">
        <f t="shared" si="9"/>
        <v>68.3284</v>
      </c>
    </row>
    <row r="28" spans="1:12" ht="50.25" customHeight="1">
      <c r="A28" s="10" t="s">
        <v>126</v>
      </c>
      <c r="B28" s="29" t="s">
        <v>40</v>
      </c>
      <c r="C28" s="34">
        <f>D28+E28+F28</f>
        <v>3146866</v>
      </c>
      <c r="D28" s="34"/>
      <c r="E28" s="34"/>
      <c r="F28" s="34">
        <v>3146866</v>
      </c>
      <c r="G28" s="34">
        <f>H28+I28+J28</f>
        <v>1721612</v>
      </c>
      <c r="H28" s="34"/>
      <c r="I28" s="34"/>
      <c r="J28" s="34">
        <v>1721612</v>
      </c>
      <c r="K28" s="31">
        <f t="shared" si="8"/>
        <v>-1425254</v>
      </c>
      <c r="L28" s="4">
        <f t="shared" si="9"/>
        <v>54.70878010058261</v>
      </c>
    </row>
    <row r="29" spans="1:12" ht="48.75" customHeight="1">
      <c r="A29" s="10" t="s">
        <v>88</v>
      </c>
      <c r="B29" s="29" t="s">
        <v>40</v>
      </c>
      <c r="C29" s="34">
        <f>D29+E29+F29</f>
        <v>13216134</v>
      </c>
      <c r="D29" s="34"/>
      <c r="E29" s="34"/>
      <c r="F29" s="34">
        <v>13216134</v>
      </c>
      <c r="G29" s="34">
        <f>H29+I29+J29</f>
        <v>0</v>
      </c>
      <c r="H29" s="34"/>
      <c r="I29" s="34"/>
      <c r="J29" s="34"/>
      <c r="K29" s="31">
        <f t="shared" si="8"/>
        <v>-13216134</v>
      </c>
      <c r="L29" s="4">
        <f t="shared" si="9"/>
        <v>0</v>
      </c>
    </row>
    <row r="30" spans="1:12" ht="30.75" customHeight="1">
      <c r="A30" s="19" t="s">
        <v>77</v>
      </c>
      <c r="B30" s="29" t="s">
        <v>40</v>
      </c>
      <c r="C30" s="34">
        <f>D30+E30+F30</f>
        <v>18925400</v>
      </c>
      <c r="D30" s="34"/>
      <c r="E30" s="34">
        <v>18925400</v>
      </c>
      <c r="F30" s="34"/>
      <c r="G30" s="34">
        <f>H30+I30+J30</f>
        <v>15864871</v>
      </c>
      <c r="H30" s="34"/>
      <c r="I30" s="34">
        <v>15864871</v>
      </c>
      <c r="J30" s="34"/>
      <c r="K30" s="31">
        <f t="shared" si="8"/>
        <v>-3060529</v>
      </c>
      <c r="L30" s="4">
        <f t="shared" si="9"/>
        <v>83.82845805108478</v>
      </c>
    </row>
    <row r="31" spans="1:12" ht="17.25" customHeight="1">
      <c r="A31" s="7" t="s">
        <v>15</v>
      </c>
      <c r="B31" s="7"/>
      <c r="C31" s="35">
        <f aca="true" t="shared" si="11" ref="C31:J31">C32+C33</f>
        <v>91390000</v>
      </c>
      <c r="D31" s="35">
        <f t="shared" si="11"/>
        <v>0</v>
      </c>
      <c r="E31" s="35">
        <f t="shared" si="11"/>
        <v>61390000</v>
      </c>
      <c r="F31" s="35">
        <f t="shared" si="11"/>
        <v>30000000</v>
      </c>
      <c r="G31" s="35">
        <f t="shared" si="11"/>
        <v>46829286</v>
      </c>
      <c r="H31" s="35">
        <f t="shared" si="11"/>
        <v>0</v>
      </c>
      <c r="I31" s="35">
        <f t="shared" si="11"/>
        <v>30053655</v>
      </c>
      <c r="J31" s="35">
        <f t="shared" si="11"/>
        <v>16775631</v>
      </c>
      <c r="K31" s="31">
        <f t="shared" si="8"/>
        <v>-44560714</v>
      </c>
      <c r="L31" s="4">
        <f t="shared" si="9"/>
        <v>51.24114892220155</v>
      </c>
    </row>
    <row r="32" spans="1:12" ht="45.75" customHeight="1">
      <c r="A32" s="10" t="s">
        <v>170</v>
      </c>
      <c r="B32" s="29" t="s">
        <v>40</v>
      </c>
      <c r="C32" s="36">
        <f>D32+E32+F32</f>
        <v>5000000</v>
      </c>
      <c r="D32" s="36"/>
      <c r="E32" s="36"/>
      <c r="F32" s="36">
        <v>5000000</v>
      </c>
      <c r="G32" s="36">
        <f>H32+I32+J32</f>
        <v>3000000</v>
      </c>
      <c r="H32" s="36"/>
      <c r="I32" s="36"/>
      <c r="J32" s="36">
        <v>3000000</v>
      </c>
      <c r="K32" s="36">
        <f t="shared" si="8"/>
        <v>-2000000</v>
      </c>
      <c r="L32" s="13">
        <f t="shared" si="9"/>
        <v>60</v>
      </c>
    </row>
    <row r="33" spans="1:12" ht="63.75" customHeight="1">
      <c r="A33" s="10" t="s">
        <v>99</v>
      </c>
      <c r="B33" s="29" t="s">
        <v>40</v>
      </c>
      <c r="C33" s="36">
        <f>D33+E33+F33</f>
        <v>86390000</v>
      </c>
      <c r="D33" s="36"/>
      <c r="E33" s="36">
        <v>61390000</v>
      </c>
      <c r="F33" s="36">
        <v>25000000</v>
      </c>
      <c r="G33" s="36">
        <f>H33+I33+J33</f>
        <v>43829286</v>
      </c>
      <c r="H33" s="36"/>
      <c r="I33" s="36">
        <v>30053655</v>
      </c>
      <c r="J33" s="36">
        <v>13775631</v>
      </c>
      <c r="K33" s="36">
        <f t="shared" si="8"/>
        <v>-42560714</v>
      </c>
      <c r="L33" s="13">
        <f t="shared" si="9"/>
        <v>50.73421229308948</v>
      </c>
    </row>
    <row r="34" spans="1:12" ht="15.75" customHeight="1">
      <c r="A34" s="11" t="s">
        <v>27</v>
      </c>
      <c r="B34" s="26"/>
      <c r="C34" s="37">
        <f aca="true" t="shared" si="12" ref="C34:J34">C35+C36</f>
        <v>60000000</v>
      </c>
      <c r="D34" s="37">
        <f t="shared" si="12"/>
        <v>0</v>
      </c>
      <c r="E34" s="37">
        <f t="shared" si="12"/>
        <v>0</v>
      </c>
      <c r="F34" s="37">
        <f t="shared" si="12"/>
        <v>60000000</v>
      </c>
      <c r="G34" s="37">
        <f t="shared" si="12"/>
        <v>60000000</v>
      </c>
      <c r="H34" s="37">
        <f t="shared" si="12"/>
        <v>0</v>
      </c>
      <c r="I34" s="37">
        <f t="shared" si="12"/>
        <v>0</v>
      </c>
      <c r="J34" s="37">
        <f t="shared" si="12"/>
        <v>60000000</v>
      </c>
      <c r="K34" s="37">
        <f t="shared" si="8"/>
        <v>0</v>
      </c>
      <c r="L34" s="52">
        <f t="shared" si="9"/>
        <v>100</v>
      </c>
    </row>
    <row r="35" spans="1:12" ht="33.75" customHeight="1">
      <c r="A35" s="86" t="s">
        <v>111</v>
      </c>
      <c r="B35" s="88" t="s">
        <v>40</v>
      </c>
      <c r="C35" s="36">
        <f>D35+E35+F35</f>
        <v>59588220.12</v>
      </c>
      <c r="D35" s="36"/>
      <c r="E35" s="36"/>
      <c r="F35" s="36">
        <v>59588220.12</v>
      </c>
      <c r="G35" s="36">
        <f>H35+I35+J35</f>
        <v>59588220.12</v>
      </c>
      <c r="H35" s="36"/>
      <c r="I35" s="36"/>
      <c r="J35" s="36">
        <v>59588220.12</v>
      </c>
      <c r="K35" s="36">
        <f t="shared" si="8"/>
        <v>0</v>
      </c>
      <c r="L35" s="52">
        <f t="shared" si="9"/>
        <v>100</v>
      </c>
    </row>
    <row r="36" spans="1:12" ht="29.25" customHeight="1">
      <c r="A36" s="87"/>
      <c r="B36" s="89"/>
      <c r="C36" s="36">
        <f>D36+E36+F36</f>
        <v>411779.88</v>
      </c>
      <c r="D36" s="36"/>
      <c r="E36" s="36"/>
      <c r="F36" s="36">
        <v>411779.88</v>
      </c>
      <c r="G36" s="36">
        <f>H36+I36+J36</f>
        <v>411779.88</v>
      </c>
      <c r="H36" s="36"/>
      <c r="I36" s="36"/>
      <c r="J36" s="36">
        <v>411779.88</v>
      </c>
      <c r="K36" s="36">
        <f t="shared" si="8"/>
        <v>0</v>
      </c>
      <c r="L36" s="13">
        <f t="shared" si="9"/>
        <v>100</v>
      </c>
    </row>
    <row r="37" spans="1:12" ht="18" customHeight="1">
      <c r="A37" s="12" t="s">
        <v>19</v>
      </c>
      <c r="B37" s="28"/>
      <c r="C37" s="38">
        <f aca="true" t="shared" si="13" ref="C37:J37">C38+C55</f>
        <v>187388900</v>
      </c>
      <c r="D37" s="38">
        <f t="shared" si="13"/>
        <v>0</v>
      </c>
      <c r="E37" s="38">
        <f t="shared" si="13"/>
        <v>0</v>
      </c>
      <c r="F37" s="38">
        <f t="shared" si="13"/>
        <v>187388900</v>
      </c>
      <c r="G37" s="38">
        <f t="shared" si="13"/>
        <v>82684530.45</v>
      </c>
      <c r="H37" s="38">
        <f t="shared" si="13"/>
        <v>0</v>
      </c>
      <c r="I37" s="38">
        <f t="shared" si="13"/>
        <v>0</v>
      </c>
      <c r="J37" s="38">
        <f t="shared" si="13"/>
        <v>82684530.45</v>
      </c>
      <c r="K37" s="38">
        <f t="shared" si="8"/>
        <v>-104704369.55</v>
      </c>
      <c r="L37" s="14">
        <f t="shared" si="9"/>
        <v>44.124561513515474</v>
      </c>
    </row>
    <row r="38" spans="1:12" ht="18" customHeight="1">
      <c r="A38" s="7" t="s">
        <v>16</v>
      </c>
      <c r="B38" s="27"/>
      <c r="C38" s="37">
        <f aca="true" t="shared" si="14" ref="C38:J38">C39+C40+C41+C44+C47+C50+C51+C52+C53+C54</f>
        <v>186888900</v>
      </c>
      <c r="D38" s="37">
        <f t="shared" si="14"/>
        <v>0</v>
      </c>
      <c r="E38" s="37">
        <f t="shared" si="14"/>
        <v>0</v>
      </c>
      <c r="F38" s="37">
        <f t="shared" si="14"/>
        <v>186888900</v>
      </c>
      <c r="G38" s="37">
        <f t="shared" si="14"/>
        <v>82684530.45</v>
      </c>
      <c r="H38" s="37">
        <f t="shared" si="14"/>
        <v>0</v>
      </c>
      <c r="I38" s="37">
        <f t="shared" si="14"/>
        <v>0</v>
      </c>
      <c r="J38" s="37">
        <f t="shared" si="14"/>
        <v>82684530.45</v>
      </c>
      <c r="K38" s="37">
        <f t="shared" si="8"/>
        <v>-104204369.55</v>
      </c>
      <c r="L38" s="52">
        <f t="shared" si="9"/>
        <v>44.242611760249005</v>
      </c>
    </row>
    <row r="39" spans="1:12" ht="82.5" customHeight="1">
      <c r="A39" s="8" t="s">
        <v>57</v>
      </c>
      <c r="B39" s="29" t="s">
        <v>40</v>
      </c>
      <c r="C39" s="36">
        <f>D39+E39+F39</f>
        <v>22800000</v>
      </c>
      <c r="D39" s="36"/>
      <c r="E39" s="36"/>
      <c r="F39" s="36">
        <v>22800000</v>
      </c>
      <c r="G39" s="36">
        <f aca="true" t="shared" si="15" ref="G39:G54">H39+I39+J39</f>
        <v>22800000</v>
      </c>
      <c r="H39" s="36"/>
      <c r="I39" s="36"/>
      <c r="J39" s="36">
        <v>22800000</v>
      </c>
      <c r="K39" s="36">
        <f t="shared" si="8"/>
        <v>0</v>
      </c>
      <c r="L39" s="13">
        <f t="shared" si="9"/>
        <v>100</v>
      </c>
    </row>
    <row r="40" spans="1:12" ht="112.5" customHeight="1">
      <c r="A40" s="8" t="s">
        <v>135</v>
      </c>
      <c r="B40" s="29" t="s">
        <v>40</v>
      </c>
      <c r="C40" s="36">
        <f>D40+E40+F40</f>
        <v>2000000</v>
      </c>
      <c r="D40" s="36"/>
      <c r="E40" s="36"/>
      <c r="F40" s="36">
        <v>2000000</v>
      </c>
      <c r="G40" s="36">
        <f t="shared" si="15"/>
        <v>0</v>
      </c>
      <c r="H40" s="36"/>
      <c r="I40" s="36"/>
      <c r="J40" s="36"/>
      <c r="K40" s="36">
        <f t="shared" si="8"/>
        <v>-2000000</v>
      </c>
      <c r="L40" s="13">
        <f t="shared" si="9"/>
        <v>0</v>
      </c>
    </row>
    <row r="41" spans="1:12" ht="63" customHeight="1">
      <c r="A41" s="8" t="s">
        <v>122</v>
      </c>
      <c r="B41" s="29" t="s">
        <v>40</v>
      </c>
      <c r="C41" s="36">
        <f>D41+E41+F41</f>
        <v>64253221</v>
      </c>
      <c r="D41" s="36"/>
      <c r="E41" s="36"/>
      <c r="F41" s="36">
        <v>64253221</v>
      </c>
      <c r="G41" s="36">
        <f t="shared" si="15"/>
        <v>42395737.45</v>
      </c>
      <c r="H41" s="36"/>
      <c r="I41" s="36"/>
      <c r="J41" s="36">
        <v>42395737.45</v>
      </c>
      <c r="K41" s="36">
        <f t="shared" si="8"/>
        <v>-21857483.549999997</v>
      </c>
      <c r="L41" s="13">
        <f t="shared" si="9"/>
        <v>65.98227573680704</v>
      </c>
    </row>
    <row r="42" spans="1:12" ht="21" customHeight="1">
      <c r="A42" s="8" t="s">
        <v>115</v>
      </c>
      <c r="B42" s="29"/>
      <c r="C42" s="36"/>
      <c r="D42" s="36"/>
      <c r="E42" s="36"/>
      <c r="F42" s="36"/>
      <c r="G42" s="36">
        <f t="shared" si="15"/>
        <v>0</v>
      </c>
      <c r="H42" s="36"/>
      <c r="I42" s="36"/>
      <c r="J42" s="36"/>
      <c r="K42" s="36">
        <f t="shared" si="8"/>
        <v>0</v>
      </c>
      <c r="L42" s="13"/>
    </row>
    <row r="43" spans="1:12" ht="30" customHeight="1">
      <c r="A43" s="8" t="s">
        <v>116</v>
      </c>
      <c r="B43" s="29"/>
      <c r="C43" s="36">
        <f>D43+E43+F43</f>
        <v>3283834</v>
      </c>
      <c r="D43" s="36"/>
      <c r="E43" s="36"/>
      <c r="F43" s="36">
        <v>3283834</v>
      </c>
      <c r="G43" s="36">
        <f t="shared" si="15"/>
        <v>2222264.45</v>
      </c>
      <c r="H43" s="36"/>
      <c r="I43" s="36"/>
      <c r="J43" s="36">
        <v>2222264.45</v>
      </c>
      <c r="K43" s="36">
        <f t="shared" si="8"/>
        <v>-1061569.5499999998</v>
      </c>
      <c r="L43" s="13">
        <f>G43/C43*100</f>
        <v>67.67286196561703</v>
      </c>
    </row>
    <row r="44" spans="1:12" ht="81.75" customHeight="1">
      <c r="A44" s="8" t="s">
        <v>87</v>
      </c>
      <c r="B44" s="29" t="s">
        <v>40</v>
      </c>
      <c r="C44" s="36">
        <f>D44+E44+F44</f>
        <v>13200000</v>
      </c>
      <c r="D44" s="36"/>
      <c r="E44" s="36"/>
      <c r="F44" s="36">
        <v>13200000</v>
      </c>
      <c r="G44" s="36">
        <f t="shared" si="15"/>
        <v>3480200</v>
      </c>
      <c r="H44" s="36"/>
      <c r="I44" s="36"/>
      <c r="J44" s="36">
        <v>3480200</v>
      </c>
      <c r="K44" s="36">
        <f t="shared" si="8"/>
        <v>-9719800</v>
      </c>
      <c r="L44" s="13">
        <f>G44/C44*100</f>
        <v>26.365151515151513</v>
      </c>
    </row>
    <row r="45" spans="1:12" ht="24" customHeight="1">
      <c r="A45" s="8" t="s">
        <v>115</v>
      </c>
      <c r="B45" s="29"/>
      <c r="C45" s="36"/>
      <c r="D45" s="36"/>
      <c r="E45" s="36"/>
      <c r="F45" s="36"/>
      <c r="G45" s="36">
        <f t="shared" si="15"/>
        <v>0</v>
      </c>
      <c r="H45" s="36"/>
      <c r="I45" s="36"/>
      <c r="J45" s="36"/>
      <c r="K45" s="36">
        <f t="shared" si="8"/>
        <v>0</v>
      </c>
      <c r="L45" s="13"/>
    </row>
    <row r="46" spans="1:12" ht="33" customHeight="1">
      <c r="A46" s="8" t="s">
        <v>117</v>
      </c>
      <c r="B46" s="29"/>
      <c r="C46" s="36">
        <f>D46+E46+F46</f>
        <v>4400000</v>
      </c>
      <c r="D46" s="36"/>
      <c r="E46" s="36"/>
      <c r="F46" s="36">
        <v>4400000</v>
      </c>
      <c r="G46" s="36">
        <f t="shared" si="15"/>
        <v>3480200</v>
      </c>
      <c r="H46" s="36"/>
      <c r="I46" s="36"/>
      <c r="J46" s="36">
        <v>3480200</v>
      </c>
      <c r="K46" s="36">
        <f t="shared" si="8"/>
        <v>-919800</v>
      </c>
      <c r="L46" s="13">
        <f>G46/C46*100</f>
        <v>79.09545454545454</v>
      </c>
    </row>
    <row r="47" spans="1:12" ht="63" customHeight="1">
      <c r="A47" s="10" t="s">
        <v>68</v>
      </c>
      <c r="B47" s="29" t="s">
        <v>40</v>
      </c>
      <c r="C47" s="36">
        <f>D47+E47+F47</f>
        <v>78443279</v>
      </c>
      <c r="D47" s="36"/>
      <c r="E47" s="36"/>
      <c r="F47" s="36">
        <v>78443279</v>
      </c>
      <c r="G47" s="36">
        <f t="shared" si="15"/>
        <v>14008593</v>
      </c>
      <c r="H47" s="36"/>
      <c r="I47" s="36"/>
      <c r="J47" s="36">
        <v>14008593</v>
      </c>
      <c r="K47" s="36">
        <f t="shared" si="8"/>
        <v>-64434686</v>
      </c>
      <c r="L47" s="13">
        <f>G47/C47*100</f>
        <v>17.85824506392702</v>
      </c>
    </row>
    <row r="48" spans="1:12" ht="24" customHeight="1">
      <c r="A48" s="8" t="s">
        <v>115</v>
      </c>
      <c r="B48" s="29"/>
      <c r="C48" s="36"/>
      <c r="D48" s="36"/>
      <c r="E48" s="36"/>
      <c r="G48" s="36">
        <f t="shared" si="15"/>
        <v>0</v>
      </c>
      <c r="H48" s="36"/>
      <c r="I48" s="36"/>
      <c r="J48" s="36"/>
      <c r="K48" s="36">
        <f t="shared" si="8"/>
        <v>0</v>
      </c>
      <c r="L48" s="13"/>
    </row>
    <row r="49" spans="1:12" ht="35.25" customHeight="1">
      <c r="A49" s="8" t="s">
        <v>118</v>
      </c>
      <c r="B49" s="29"/>
      <c r="C49" s="36">
        <f aca="true" t="shared" si="16" ref="C49:C54">D49+E49+F49</f>
        <v>4389852</v>
      </c>
      <c r="D49" s="36"/>
      <c r="E49" s="36"/>
      <c r="F49" s="36">
        <v>4389852</v>
      </c>
      <c r="G49" s="36">
        <f t="shared" si="15"/>
        <v>3079377</v>
      </c>
      <c r="H49" s="36"/>
      <c r="I49" s="36"/>
      <c r="J49" s="36">
        <v>3079377</v>
      </c>
      <c r="K49" s="36">
        <f t="shared" si="8"/>
        <v>-1310475</v>
      </c>
      <c r="L49" s="13">
        <f aca="true" t="shared" si="17" ref="L49:L67">G49/C49*100</f>
        <v>70.14762684482302</v>
      </c>
    </row>
    <row r="50" spans="1:12" ht="127.5" customHeight="1">
      <c r="A50" s="8" t="s">
        <v>174</v>
      </c>
      <c r="B50" s="29" t="s">
        <v>40</v>
      </c>
      <c r="C50" s="36">
        <f t="shared" si="16"/>
        <v>1000000</v>
      </c>
      <c r="D50" s="36"/>
      <c r="E50" s="36"/>
      <c r="F50" s="36">
        <v>1000000</v>
      </c>
      <c r="G50" s="36">
        <f t="shared" si="15"/>
        <v>0</v>
      </c>
      <c r="H50" s="36"/>
      <c r="I50" s="36"/>
      <c r="J50" s="36"/>
      <c r="K50" s="36">
        <f t="shared" si="8"/>
        <v>-1000000</v>
      </c>
      <c r="L50" s="13">
        <f t="shared" si="17"/>
        <v>0</v>
      </c>
    </row>
    <row r="51" spans="1:12" ht="91.5" customHeight="1">
      <c r="A51" s="8" t="s">
        <v>153</v>
      </c>
      <c r="B51" s="29" t="s">
        <v>40</v>
      </c>
      <c r="C51" s="36">
        <f t="shared" si="16"/>
        <v>1000000</v>
      </c>
      <c r="D51" s="36"/>
      <c r="E51" s="36"/>
      <c r="F51" s="36">
        <v>1000000</v>
      </c>
      <c r="G51" s="36">
        <f t="shared" si="15"/>
        <v>0</v>
      </c>
      <c r="H51" s="36"/>
      <c r="I51" s="36"/>
      <c r="J51" s="36"/>
      <c r="K51" s="36">
        <f t="shared" si="8"/>
        <v>-1000000</v>
      </c>
      <c r="L51" s="13">
        <f t="shared" si="17"/>
        <v>0</v>
      </c>
    </row>
    <row r="52" spans="1:12" ht="108" customHeight="1">
      <c r="A52" s="8" t="s">
        <v>154</v>
      </c>
      <c r="B52" s="29" t="s">
        <v>40</v>
      </c>
      <c r="C52" s="36">
        <f t="shared" si="16"/>
        <v>1000000</v>
      </c>
      <c r="D52" s="36"/>
      <c r="E52" s="36"/>
      <c r="F52" s="36">
        <v>1000000</v>
      </c>
      <c r="G52" s="36">
        <f t="shared" si="15"/>
        <v>0</v>
      </c>
      <c r="H52" s="36"/>
      <c r="I52" s="36"/>
      <c r="J52" s="36"/>
      <c r="K52" s="36">
        <f t="shared" si="8"/>
        <v>-1000000</v>
      </c>
      <c r="L52" s="13">
        <f t="shared" si="17"/>
        <v>0</v>
      </c>
    </row>
    <row r="53" spans="1:12" ht="124.5" customHeight="1">
      <c r="A53" s="8" t="s">
        <v>155</v>
      </c>
      <c r="B53" s="29" t="s">
        <v>40</v>
      </c>
      <c r="C53" s="36">
        <f t="shared" si="16"/>
        <v>1748600</v>
      </c>
      <c r="D53" s="36"/>
      <c r="E53" s="36"/>
      <c r="F53" s="36">
        <v>1748600</v>
      </c>
      <c r="G53" s="36">
        <f t="shared" si="15"/>
        <v>0</v>
      </c>
      <c r="H53" s="36"/>
      <c r="I53" s="36"/>
      <c r="J53" s="36"/>
      <c r="K53" s="36">
        <f t="shared" si="8"/>
        <v>-1748600</v>
      </c>
      <c r="L53" s="13">
        <f t="shared" si="17"/>
        <v>0</v>
      </c>
    </row>
    <row r="54" spans="1:12" ht="108.75" customHeight="1">
      <c r="A54" s="8" t="s">
        <v>156</v>
      </c>
      <c r="B54" s="29" t="s">
        <v>40</v>
      </c>
      <c r="C54" s="36">
        <f t="shared" si="16"/>
        <v>1443800</v>
      </c>
      <c r="D54" s="36"/>
      <c r="E54" s="36"/>
      <c r="F54" s="36">
        <v>1443800</v>
      </c>
      <c r="G54" s="36">
        <f t="shared" si="15"/>
        <v>0</v>
      </c>
      <c r="H54" s="36"/>
      <c r="I54" s="36"/>
      <c r="J54" s="63"/>
      <c r="K54" s="36">
        <f t="shared" si="8"/>
        <v>-1443800</v>
      </c>
      <c r="L54" s="13">
        <f t="shared" si="17"/>
        <v>0</v>
      </c>
    </row>
    <row r="55" spans="1:12" ht="17.25" customHeight="1">
      <c r="A55" s="11" t="s">
        <v>60</v>
      </c>
      <c r="B55" s="29"/>
      <c r="C55" s="37">
        <f>C56</f>
        <v>500000</v>
      </c>
      <c r="D55" s="37">
        <f>D56</f>
        <v>0</v>
      </c>
      <c r="E55" s="37">
        <f>E56</f>
        <v>0</v>
      </c>
      <c r="F55" s="37">
        <f>F56</f>
        <v>500000</v>
      </c>
      <c r="G55" s="36"/>
      <c r="H55" s="37">
        <f>H56</f>
        <v>0</v>
      </c>
      <c r="I55" s="37">
        <f>I56</f>
        <v>0</v>
      </c>
      <c r="J55" s="62"/>
      <c r="K55" s="37">
        <f t="shared" si="8"/>
        <v>-500000</v>
      </c>
      <c r="L55" s="52">
        <f t="shared" si="17"/>
        <v>0</v>
      </c>
    </row>
    <row r="56" spans="1:12" ht="76.5" customHeight="1">
      <c r="A56" s="10" t="s">
        <v>157</v>
      </c>
      <c r="B56" s="29" t="s">
        <v>40</v>
      </c>
      <c r="C56" s="36">
        <f>D56+E56+F56</f>
        <v>500000</v>
      </c>
      <c r="D56" s="36"/>
      <c r="E56" s="36"/>
      <c r="F56" s="36">
        <v>500000</v>
      </c>
      <c r="G56" s="36">
        <f>H56+I56+J56</f>
        <v>0</v>
      </c>
      <c r="H56" s="36"/>
      <c r="I56" s="36"/>
      <c r="J56" s="36"/>
      <c r="K56" s="36">
        <f t="shared" si="8"/>
        <v>-500000</v>
      </c>
      <c r="L56" s="13">
        <f t="shared" si="17"/>
        <v>0</v>
      </c>
    </row>
    <row r="57" spans="1:12" ht="24" customHeight="1">
      <c r="A57" s="54" t="s">
        <v>20</v>
      </c>
      <c r="B57" s="55"/>
      <c r="C57" s="38">
        <f aca="true" t="shared" si="18" ref="C57:F58">C58</f>
        <v>81820200</v>
      </c>
      <c r="D57" s="38">
        <f t="shared" si="18"/>
        <v>5290900</v>
      </c>
      <c r="E57" s="38">
        <f t="shared" si="18"/>
        <v>76529300</v>
      </c>
      <c r="F57" s="38">
        <f t="shared" si="18"/>
        <v>0</v>
      </c>
      <c r="G57" s="60">
        <f>H57+I57+J57</f>
        <v>13829270</v>
      </c>
      <c r="H57" s="38">
        <f aca="true" t="shared" si="19" ref="H57:J58">H58</f>
        <v>0</v>
      </c>
      <c r="I57" s="38">
        <f t="shared" si="19"/>
        <v>13829270</v>
      </c>
      <c r="J57" s="38">
        <f t="shared" si="19"/>
        <v>0</v>
      </c>
      <c r="K57" s="38">
        <f t="shared" si="8"/>
        <v>-67990930</v>
      </c>
      <c r="L57" s="14">
        <f t="shared" si="17"/>
        <v>16.90202419451431</v>
      </c>
    </row>
    <row r="58" spans="1:12" ht="24" customHeight="1">
      <c r="A58" s="11" t="s">
        <v>72</v>
      </c>
      <c r="B58" s="29"/>
      <c r="C58" s="36">
        <f t="shared" si="18"/>
        <v>81820200</v>
      </c>
      <c r="D58" s="36">
        <f t="shared" si="18"/>
        <v>5290900</v>
      </c>
      <c r="E58" s="36">
        <f t="shared" si="18"/>
        <v>76529300</v>
      </c>
      <c r="F58" s="36">
        <f t="shared" si="18"/>
        <v>0</v>
      </c>
      <c r="G58" s="36">
        <f>H58+I58+J58</f>
        <v>13829270</v>
      </c>
      <c r="H58" s="36">
        <f t="shared" si="19"/>
        <v>0</v>
      </c>
      <c r="I58" s="36">
        <f t="shared" si="19"/>
        <v>13829270</v>
      </c>
      <c r="J58" s="36">
        <f t="shared" si="19"/>
        <v>0</v>
      </c>
      <c r="K58" s="37">
        <f t="shared" si="8"/>
        <v>-67990930</v>
      </c>
      <c r="L58" s="52">
        <f t="shared" si="17"/>
        <v>16.90202419451431</v>
      </c>
    </row>
    <row r="59" spans="1:12" ht="35.25" customHeight="1">
      <c r="A59" s="10" t="s">
        <v>73</v>
      </c>
      <c r="B59" s="29" t="s">
        <v>40</v>
      </c>
      <c r="C59" s="36">
        <f>D59+E59+F59</f>
        <v>81820200</v>
      </c>
      <c r="D59" s="36">
        <v>5290900</v>
      </c>
      <c r="E59" s="36">
        <v>76529300</v>
      </c>
      <c r="F59" s="36"/>
      <c r="G59" s="36">
        <f>H59+I59+J59</f>
        <v>13829270</v>
      </c>
      <c r="H59" s="36"/>
      <c r="I59" s="36">
        <v>13829270</v>
      </c>
      <c r="J59" s="36"/>
      <c r="K59" s="37">
        <f t="shared" si="8"/>
        <v>-67990930</v>
      </c>
      <c r="L59" s="52">
        <f t="shared" si="17"/>
        <v>16.90202419451431</v>
      </c>
    </row>
    <row r="60" spans="1:12" ht="35.25" customHeight="1">
      <c r="A60" s="6" t="s">
        <v>61</v>
      </c>
      <c r="B60" s="6"/>
      <c r="C60" s="38">
        <f>C61</f>
        <v>32093400</v>
      </c>
      <c r="D60" s="38">
        <f>D61</f>
        <v>0</v>
      </c>
      <c r="E60" s="38">
        <f>E61</f>
        <v>0</v>
      </c>
      <c r="F60" s="38">
        <f>F61</f>
        <v>32093400</v>
      </c>
      <c r="G60" s="38">
        <f>H60+I60+J60</f>
        <v>12000000</v>
      </c>
      <c r="H60" s="38">
        <f>H61</f>
        <v>0</v>
      </c>
      <c r="I60" s="38">
        <f>I61</f>
        <v>0</v>
      </c>
      <c r="J60" s="38">
        <f>J61</f>
        <v>12000000</v>
      </c>
      <c r="K60" s="38">
        <f t="shared" si="8"/>
        <v>-20093400</v>
      </c>
      <c r="L60" s="14">
        <f t="shared" si="17"/>
        <v>37.39086541157995</v>
      </c>
    </row>
    <row r="61" spans="1:12" ht="17.25" customHeight="1">
      <c r="A61" s="7" t="s">
        <v>62</v>
      </c>
      <c r="B61" s="7"/>
      <c r="C61" s="37">
        <f aca="true" t="shared" si="20" ref="C61:J61">C62+C63+C64+C65+C66</f>
        <v>32093400</v>
      </c>
      <c r="D61" s="37">
        <f t="shared" si="20"/>
        <v>0</v>
      </c>
      <c r="E61" s="37">
        <f t="shared" si="20"/>
        <v>0</v>
      </c>
      <c r="F61" s="37">
        <f t="shared" si="20"/>
        <v>32093400</v>
      </c>
      <c r="G61" s="37">
        <f t="shared" si="20"/>
        <v>12000000</v>
      </c>
      <c r="H61" s="37">
        <f t="shared" si="20"/>
        <v>0</v>
      </c>
      <c r="I61" s="37">
        <f t="shared" si="20"/>
        <v>0</v>
      </c>
      <c r="J61" s="37">
        <f t="shared" si="20"/>
        <v>12000000</v>
      </c>
      <c r="K61" s="37">
        <f t="shared" si="8"/>
        <v>-20093400</v>
      </c>
      <c r="L61" s="52">
        <f t="shared" si="17"/>
        <v>37.39086541157995</v>
      </c>
    </row>
    <row r="62" spans="1:12" ht="61.5" customHeight="1">
      <c r="A62" s="8" t="s">
        <v>63</v>
      </c>
      <c r="B62" s="29" t="s">
        <v>40</v>
      </c>
      <c r="C62" s="36">
        <f>D62+E62+F62</f>
        <v>16139200</v>
      </c>
      <c r="D62" s="36"/>
      <c r="E62" s="36"/>
      <c r="F62" s="36">
        <v>16139200</v>
      </c>
      <c r="G62" s="36">
        <f>H62+I62+J62</f>
        <v>12000000</v>
      </c>
      <c r="H62" s="36"/>
      <c r="I62" s="36"/>
      <c r="J62" s="36">
        <v>12000000</v>
      </c>
      <c r="K62" s="36">
        <f t="shared" si="8"/>
        <v>-4139200</v>
      </c>
      <c r="L62" s="13">
        <f t="shared" si="17"/>
        <v>74.35312778824229</v>
      </c>
    </row>
    <row r="63" spans="1:12" ht="48.75" customHeight="1">
      <c r="A63" s="8" t="s">
        <v>100</v>
      </c>
      <c r="B63" s="29" t="s">
        <v>40</v>
      </c>
      <c r="C63" s="36">
        <f>D63+E63+F63</f>
        <v>12954200</v>
      </c>
      <c r="D63" s="36"/>
      <c r="E63" s="36"/>
      <c r="F63" s="36">
        <v>12954200</v>
      </c>
      <c r="G63" s="36">
        <f>H63+I63+J63</f>
        <v>0</v>
      </c>
      <c r="H63" s="36"/>
      <c r="I63" s="36"/>
      <c r="J63" s="36"/>
      <c r="K63" s="36">
        <f t="shared" si="8"/>
        <v>-12954200</v>
      </c>
      <c r="L63" s="13">
        <f t="shared" si="17"/>
        <v>0</v>
      </c>
    </row>
    <row r="64" spans="1:12" ht="75.75" customHeight="1">
      <c r="A64" s="8" t="s">
        <v>158</v>
      </c>
      <c r="B64" s="29" t="s">
        <v>40</v>
      </c>
      <c r="C64" s="36">
        <f>D64+E64+F64</f>
        <v>1000000</v>
      </c>
      <c r="D64" s="36"/>
      <c r="E64" s="36"/>
      <c r="F64" s="36">
        <v>1000000</v>
      </c>
      <c r="G64" s="36">
        <f>H64+I64+J64</f>
        <v>0</v>
      </c>
      <c r="H64" s="36"/>
      <c r="I64" s="36"/>
      <c r="J64" s="36"/>
      <c r="K64" s="36">
        <f t="shared" si="8"/>
        <v>-1000000</v>
      </c>
      <c r="L64" s="13">
        <f t="shared" si="17"/>
        <v>0</v>
      </c>
    </row>
    <row r="65" spans="1:12" ht="63.75" customHeight="1">
      <c r="A65" s="8" t="s">
        <v>159</v>
      </c>
      <c r="B65" s="29" t="s">
        <v>40</v>
      </c>
      <c r="C65" s="36">
        <f>D65+E65+F65</f>
        <v>1000000</v>
      </c>
      <c r="D65" s="36"/>
      <c r="E65" s="36"/>
      <c r="F65" s="36">
        <v>1000000</v>
      </c>
      <c r="G65" s="36">
        <f>H65+I65+J65</f>
        <v>0</v>
      </c>
      <c r="H65" s="36"/>
      <c r="I65" s="36"/>
      <c r="J65" s="36"/>
      <c r="K65" s="36">
        <f t="shared" si="8"/>
        <v>-1000000</v>
      </c>
      <c r="L65" s="13">
        <f t="shared" si="17"/>
        <v>0</v>
      </c>
    </row>
    <row r="66" spans="1:12" ht="76.5" customHeight="1">
      <c r="A66" s="8" t="s">
        <v>160</v>
      </c>
      <c r="B66" s="29" t="s">
        <v>40</v>
      </c>
      <c r="C66" s="36">
        <f>D66+E66+F66</f>
        <v>1000000</v>
      </c>
      <c r="D66" s="36"/>
      <c r="E66" s="36"/>
      <c r="F66" s="36">
        <v>1000000</v>
      </c>
      <c r="G66" s="36">
        <f>H66+I66+J66</f>
        <v>0</v>
      </c>
      <c r="H66" s="36"/>
      <c r="I66" s="36"/>
      <c r="J66" s="36"/>
      <c r="K66" s="36">
        <f t="shared" si="8"/>
        <v>-1000000</v>
      </c>
      <c r="L66" s="13">
        <f t="shared" si="17"/>
        <v>0</v>
      </c>
    </row>
    <row r="67" spans="1:12" s="5" customFormat="1" ht="33.75" customHeight="1">
      <c r="A67" s="6" t="s">
        <v>21</v>
      </c>
      <c r="B67" s="6"/>
      <c r="C67" s="38">
        <f aca="true" t="shared" si="21" ref="C67:J67">C9+C12+C25+C37+C57+C60</f>
        <v>1050275900</v>
      </c>
      <c r="D67" s="38">
        <f t="shared" si="21"/>
        <v>120224900</v>
      </c>
      <c r="E67" s="38">
        <f t="shared" si="21"/>
        <v>556844700</v>
      </c>
      <c r="F67" s="38">
        <f t="shared" si="21"/>
        <v>373206300</v>
      </c>
      <c r="G67" s="38">
        <f t="shared" si="21"/>
        <v>766832603.25</v>
      </c>
      <c r="H67" s="38">
        <f t="shared" si="21"/>
        <v>105899000</v>
      </c>
      <c r="I67" s="38">
        <f t="shared" si="21"/>
        <v>454784124.8</v>
      </c>
      <c r="J67" s="38">
        <f t="shared" si="21"/>
        <v>206149478.45</v>
      </c>
      <c r="K67" s="38">
        <f t="shared" si="8"/>
        <v>-283443296.75</v>
      </c>
      <c r="L67" s="14">
        <f t="shared" si="17"/>
        <v>73.01249159863613</v>
      </c>
    </row>
    <row r="69" spans="1:4" ht="17.25" customHeight="1">
      <c r="A69" s="25" t="s">
        <v>33</v>
      </c>
      <c r="D69" s="25" t="s">
        <v>37</v>
      </c>
    </row>
    <row r="70" ht="33" customHeight="1">
      <c r="A70" s="1" t="s">
        <v>44</v>
      </c>
    </row>
    <row r="71" ht="15">
      <c r="B71" s="25"/>
    </row>
  </sheetData>
  <mergeCells count="18">
    <mergeCell ref="K5:K6"/>
    <mergeCell ref="A35:A36"/>
    <mergeCell ref="B35:B36"/>
    <mergeCell ref="G5:J5"/>
    <mergeCell ref="H6:J6"/>
    <mergeCell ref="G6:G7"/>
    <mergeCell ref="A15:A16"/>
    <mergeCell ref="A17:A18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27" right="0.17" top="0.17" bottom="0.17" header="0.48" footer="0.25"/>
  <pageSetup fitToHeight="2" horizontalDpi="600" verticalDpi="600" orientation="landscape" paperSize="9" scale="60" r:id="rId1"/>
  <rowBreaks count="2" manualBreakCount="2">
    <brk id="21" max="11" man="1"/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"/>
  <sheetViews>
    <sheetView showZeros="0" view="pageBreakPreview" zoomScale="75" zoomScaleSheetLayoutView="75" workbookViewId="0" topLeftCell="A1">
      <pane xSplit="1" ySplit="8" topLeftCell="E12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C13" sqref="C13:J13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75390625" style="1" customWidth="1"/>
    <col min="5" max="5" width="17.875" style="1" customWidth="1"/>
    <col min="6" max="6" width="18.25390625" style="1" customWidth="1"/>
    <col min="7" max="7" width="18.00390625" style="1" customWidth="1"/>
    <col min="8" max="8" width="9.00390625" style="1" customWidth="1"/>
    <col min="9" max="9" width="15.00390625" style="1" customWidth="1"/>
    <col min="10" max="10" width="12.875" style="1" customWidth="1"/>
    <col min="11" max="11" width="19.37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46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5"/>
      <c r="B3" s="75"/>
      <c r="C3" s="75"/>
      <c r="D3" s="75"/>
      <c r="E3" s="75"/>
      <c r="F3" s="75"/>
      <c r="G3" s="24"/>
      <c r="H3" s="24"/>
      <c r="I3" s="24"/>
      <c r="J3" s="24"/>
      <c r="K3" s="24"/>
      <c r="L3" s="2"/>
      <c r="M3" s="2"/>
      <c r="N3" s="2"/>
    </row>
    <row r="4" spans="1:28" ht="12" customHeight="1">
      <c r="A4" s="78" t="s">
        <v>32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6" t="s">
        <v>29</v>
      </c>
      <c r="B5" s="72" t="s">
        <v>39</v>
      </c>
      <c r="C5" s="77" t="s">
        <v>47</v>
      </c>
      <c r="D5" s="77"/>
      <c r="E5" s="77"/>
      <c r="F5" s="77"/>
      <c r="G5" s="81" t="s">
        <v>48</v>
      </c>
      <c r="H5" s="82"/>
      <c r="I5" s="82"/>
      <c r="J5" s="83"/>
      <c r="K5" s="72" t="s">
        <v>34</v>
      </c>
      <c r="L5" s="79" t="s">
        <v>36</v>
      </c>
    </row>
    <row r="6" spans="1:12" ht="29.25" customHeight="1">
      <c r="A6" s="76"/>
      <c r="B6" s="73"/>
      <c r="C6" s="77" t="s">
        <v>10</v>
      </c>
      <c r="D6" s="77" t="s">
        <v>11</v>
      </c>
      <c r="E6" s="77"/>
      <c r="F6" s="77"/>
      <c r="G6" s="84" t="s">
        <v>10</v>
      </c>
      <c r="H6" s="81" t="s">
        <v>11</v>
      </c>
      <c r="I6" s="82"/>
      <c r="J6" s="83"/>
      <c r="K6" s="74"/>
      <c r="L6" s="80"/>
    </row>
    <row r="7" spans="1:12" ht="30.75" customHeight="1">
      <c r="A7" s="76"/>
      <c r="B7" s="74"/>
      <c r="C7" s="77"/>
      <c r="D7" s="30" t="s">
        <v>12</v>
      </c>
      <c r="E7" s="30" t="s">
        <v>13</v>
      </c>
      <c r="F7" s="30" t="s">
        <v>14</v>
      </c>
      <c r="G7" s="85"/>
      <c r="H7" s="30" t="s">
        <v>12</v>
      </c>
      <c r="I7" s="30" t="s">
        <v>13</v>
      </c>
      <c r="J7" s="30" t="s">
        <v>14</v>
      </c>
      <c r="K7" s="30" t="s">
        <v>35</v>
      </c>
      <c r="L7" s="30" t="s">
        <v>35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0">
        <v>12</v>
      </c>
    </row>
    <row r="9" spans="1:12" ht="20.25" customHeight="1">
      <c r="A9" s="16" t="s">
        <v>24</v>
      </c>
      <c r="B9" s="16"/>
      <c r="C9" s="46">
        <f aca="true" t="shared" si="0" ref="C9:J10">C10</f>
        <v>6000</v>
      </c>
      <c r="D9" s="46">
        <f t="shared" si="0"/>
        <v>0</v>
      </c>
      <c r="E9" s="46">
        <f t="shared" si="0"/>
        <v>0</v>
      </c>
      <c r="F9" s="46">
        <f t="shared" si="0"/>
        <v>6000</v>
      </c>
      <c r="G9" s="48">
        <f t="shared" si="0"/>
        <v>0</v>
      </c>
      <c r="H9" s="48">
        <f t="shared" si="0"/>
        <v>0</v>
      </c>
      <c r="I9" s="48">
        <f t="shared" si="0"/>
        <v>0</v>
      </c>
      <c r="J9" s="48">
        <f t="shared" si="0"/>
        <v>0</v>
      </c>
      <c r="K9" s="48">
        <f aca="true" t="shared" si="1" ref="K9:K48">G9-C9</f>
        <v>-6000</v>
      </c>
      <c r="L9" s="49">
        <f aca="true" t="shared" si="2" ref="L9:L48">G9/C9*100</f>
        <v>0</v>
      </c>
    </row>
    <row r="10" spans="1:12" ht="50.25" customHeight="1">
      <c r="A10" s="17" t="s">
        <v>25</v>
      </c>
      <c r="B10" s="17"/>
      <c r="C10" s="45">
        <f t="shared" si="0"/>
        <v>6000</v>
      </c>
      <c r="D10" s="45">
        <f t="shared" si="0"/>
        <v>0</v>
      </c>
      <c r="E10" s="45">
        <f t="shared" si="0"/>
        <v>0</v>
      </c>
      <c r="F10" s="45">
        <f t="shared" si="0"/>
        <v>6000</v>
      </c>
      <c r="G10" s="41">
        <f t="shared" si="0"/>
        <v>0</v>
      </c>
      <c r="H10" s="41">
        <f t="shared" si="0"/>
        <v>0</v>
      </c>
      <c r="I10" s="41">
        <f t="shared" si="0"/>
        <v>0</v>
      </c>
      <c r="J10" s="41">
        <f t="shared" si="0"/>
        <v>0</v>
      </c>
      <c r="K10" s="41">
        <f t="shared" si="1"/>
        <v>-6000</v>
      </c>
      <c r="L10" s="50">
        <f t="shared" si="2"/>
        <v>0</v>
      </c>
    </row>
    <row r="11" spans="1:12" ht="48.75" customHeight="1">
      <c r="A11" s="18" t="s">
        <v>30</v>
      </c>
      <c r="B11" s="29" t="s">
        <v>40</v>
      </c>
      <c r="C11" s="44">
        <f>D11+E11+F11</f>
        <v>6000</v>
      </c>
      <c r="D11" s="44"/>
      <c r="E11" s="44"/>
      <c r="F11" s="44">
        <v>6000</v>
      </c>
      <c r="G11" s="39">
        <f>H11+I11+J11</f>
        <v>0</v>
      </c>
      <c r="H11" s="39"/>
      <c r="I11" s="39"/>
      <c r="J11" s="39"/>
      <c r="K11" s="39">
        <f t="shared" si="1"/>
        <v>-6000</v>
      </c>
      <c r="L11" s="4">
        <f t="shared" si="2"/>
        <v>0</v>
      </c>
    </row>
    <row r="12" spans="1:12" ht="18.75" customHeight="1">
      <c r="A12" s="12" t="s">
        <v>17</v>
      </c>
      <c r="B12" s="12"/>
      <c r="C12" s="40">
        <f aca="true" t="shared" si="3" ref="C12:J12">C13</f>
        <v>401000</v>
      </c>
      <c r="D12" s="40">
        <f t="shared" si="3"/>
        <v>0</v>
      </c>
      <c r="E12" s="40">
        <f t="shared" si="3"/>
        <v>400000</v>
      </c>
      <c r="F12" s="40">
        <f t="shared" si="3"/>
        <v>1000</v>
      </c>
      <c r="G12" s="40">
        <f t="shared" si="3"/>
        <v>0</v>
      </c>
      <c r="H12" s="40">
        <f t="shared" si="3"/>
        <v>0</v>
      </c>
      <c r="I12" s="40">
        <f t="shared" si="3"/>
        <v>0</v>
      </c>
      <c r="J12" s="40">
        <f t="shared" si="3"/>
        <v>0</v>
      </c>
      <c r="K12" s="48">
        <f t="shared" si="1"/>
        <v>-401000</v>
      </c>
      <c r="L12" s="49">
        <f t="shared" si="2"/>
        <v>0</v>
      </c>
    </row>
    <row r="13" spans="1:12" ht="15.75" customHeight="1">
      <c r="A13" s="7" t="s">
        <v>23</v>
      </c>
      <c r="B13" s="7"/>
      <c r="C13" s="45">
        <f aca="true" t="shared" si="4" ref="C13:J13">C14+C15+C16+C17+C18+C19</f>
        <v>401000</v>
      </c>
      <c r="D13" s="45">
        <f t="shared" si="4"/>
        <v>0</v>
      </c>
      <c r="E13" s="45">
        <f t="shared" si="4"/>
        <v>400000</v>
      </c>
      <c r="F13" s="45">
        <f t="shared" si="4"/>
        <v>1000</v>
      </c>
      <c r="G13" s="45">
        <f t="shared" si="4"/>
        <v>0</v>
      </c>
      <c r="H13" s="45">
        <f t="shared" si="4"/>
        <v>0</v>
      </c>
      <c r="I13" s="45">
        <f t="shared" si="4"/>
        <v>0</v>
      </c>
      <c r="J13" s="45">
        <f t="shared" si="4"/>
        <v>0</v>
      </c>
      <c r="K13" s="41">
        <f t="shared" si="1"/>
        <v>-401000</v>
      </c>
      <c r="L13" s="50">
        <f t="shared" si="2"/>
        <v>0</v>
      </c>
    </row>
    <row r="14" spans="1:12" ht="60.75" customHeight="1">
      <c r="A14" s="22" t="s">
        <v>49</v>
      </c>
      <c r="B14" s="29" t="s">
        <v>40</v>
      </c>
      <c r="C14" s="42">
        <f aca="true" t="shared" si="5" ref="C14:C19">D14+E14+F14</f>
        <v>1000</v>
      </c>
      <c r="D14" s="42"/>
      <c r="E14" s="42"/>
      <c r="F14" s="42">
        <v>1000</v>
      </c>
      <c r="G14" s="42">
        <f>H14+I14+J14</f>
        <v>0</v>
      </c>
      <c r="H14" s="42"/>
      <c r="I14" s="42"/>
      <c r="J14" s="42"/>
      <c r="K14" s="39">
        <f t="shared" si="1"/>
        <v>-1000</v>
      </c>
      <c r="L14" s="4">
        <f t="shared" si="2"/>
        <v>0</v>
      </c>
    </row>
    <row r="15" spans="1:12" ht="60.75" customHeight="1">
      <c r="A15" s="22" t="s">
        <v>65</v>
      </c>
      <c r="B15" s="29" t="s">
        <v>40</v>
      </c>
      <c r="C15" s="42">
        <f t="shared" si="5"/>
        <v>16185.9</v>
      </c>
      <c r="D15" s="42"/>
      <c r="E15" s="42">
        <v>16185.9</v>
      </c>
      <c r="F15" s="42"/>
      <c r="G15" s="42"/>
      <c r="H15" s="42"/>
      <c r="I15" s="42"/>
      <c r="J15" s="42"/>
      <c r="K15" s="39">
        <f t="shared" si="1"/>
        <v>-16185.9</v>
      </c>
      <c r="L15" s="4">
        <f t="shared" si="2"/>
        <v>0</v>
      </c>
    </row>
    <row r="16" spans="1:12" ht="48.75" customHeight="1">
      <c r="A16" s="22" t="s">
        <v>31</v>
      </c>
      <c r="B16" s="47" t="s">
        <v>41</v>
      </c>
      <c r="C16" s="42">
        <f t="shared" si="5"/>
        <v>60.1</v>
      </c>
      <c r="D16" s="42"/>
      <c r="E16" s="42">
        <v>60.1</v>
      </c>
      <c r="F16" s="42"/>
      <c r="G16" s="42"/>
      <c r="H16" s="42"/>
      <c r="I16" s="42"/>
      <c r="J16" s="42"/>
      <c r="K16" s="39">
        <f t="shared" si="1"/>
        <v>-60.1</v>
      </c>
      <c r="L16" s="4">
        <f t="shared" si="2"/>
        <v>0</v>
      </c>
    </row>
    <row r="17" spans="1:12" ht="49.5" customHeight="1">
      <c r="A17" s="22" t="s">
        <v>45</v>
      </c>
      <c r="B17" s="29" t="s">
        <v>40</v>
      </c>
      <c r="C17" s="42">
        <f t="shared" si="5"/>
        <v>98705.2</v>
      </c>
      <c r="D17" s="42"/>
      <c r="E17" s="42">
        <v>98705.2</v>
      </c>
      <c r="F17" s="42"/>
      <c r="G17" s="42"/>
      <c r="H17" s="42"/>
      <c r="I17" s="42"/>
      <c r="J17" s="42"/>
      <c r="K17" s="39">
        <f t="shared" si="1"/>
        <v>-98705.2</v>
      </c>
      <c r="L17" s="4">
        <f t="shared" si="2"/>
        <v>0</v>
      </c>
    </row>
    <row r="18" spans="1:12" ht="60.75" customHeight="1">
      <c r="A18" s="22" t="s">
        <v>106</v>
      </c>
      <c r="B18" s="29" t="s">
        <v>40</v>
      </c>
      <c r="C18" s="42">
        <f t="shared" si="5"/>
        <v>186976.9</v>
      </c>
      <c r="D18" s="42"/>
      <c r="E18" s="42">
        <v>186976.9</v>
      </c>
      <c r="F18" s="42"/>
      <c r="G18" s="42"/>
      <c r="H18" s="42"/>
      <c r="I18" s="42"/>
      <c r="J18" s="42"/>
      <c r="K18" s="39">
        <f t="shared" si="1"/>
        <v>-186976.9</v>
      </c>
      <c r="L18" s="4">
        <f t="shared" si="2"/>
        <v>0</v>
      </c>
    </row>
    <row r="19" spans="1:12" ht="60.75" customHeight="1">
      <c r="A19" s="22" t="s">
        <v>52</v>
      </c>
      <c r="B19" s="29" t="s">
        <v>40</v>
      </c>
      <c r="C19" s="42">
        <f t="shared" si="5"/>
        <v>98071.9</v>
      </c>
      <c r="D19" s="42"/>
      <c r="E19" s="42">
        <v>98071.9</v>
      </c>
      <c r="F19" s="42"/>
      <c r="G19" s="42"/>
      <c r="H19" s="42"/>
      <c r="I19" s="42"/>
      <c r="J19" s="42"/>
      <c r="K19" s="39">
        <f t="shared" si="1"/>
        <v>-98071.9</v>
      </c>
      <c r="L19" s="4">
        <f t="shared" si="2"/>
        <v>0</v>
      </c>
    </row>
    <row r="20" spans="1:12" ht="30.75" customHeight="1">
      <c r="A20" s="6" t="s">
        <v>18</v>
      </c>
      <c r="B20" s="6"/>
      <c r="C20" s="40">
        <f aca="true" t="shared" si="6" ref="C20:J20">C21+C25+C27+C30</f>
        <v>209878.4</v>
      </c>
      <c r="D20" s="40">
        <f t="shared" si="6"/>
        <v>0</v>
      </c>
      <c r="E20" s="40">
        <f t="shared" si="6"/>
        <v>80315.4</v>
      </c>
      <c r="F20" s="40">
        <f t="shared" si="6"/>
        <v>129563</v>
      </c>
      <c r="G20" s="40">
        <f t="shared" si="6"/>
        <v>0</v>
      </c>
      <c r="H20" s="40">
        <f t="shared" si="6"/>
        <v>0</v>
      </c>
      <c r="I20" s="40">
        <f t="shared" si="6"/>
        <v>0</v>
      </c>
      <c r="J20" s="40">
        <f t="shared" si="6"/>
        <v>0</v>
      </c>
      <c r="K20" s="48">
        <f t="shared" si="1"/>
        <v>-209878.4</v>
      </c>
      <c r="L20" s="49">
        <f t="shared" si="2"/>
        <v>0</v>
      </c>
    </row>
    <row r="21" spans="1:12" ht="15.75" customHeight="1">
      <c r="A21" s="7" t="s">
        <v>22</v>
      </c>
      <c r="B21" s="7"/>
      <c r="C21" s="43">
        <f aca="true" t="shared" si="7" ref="C21:J21">C22+C23+C24</f>
        <v>50288.4</v>
      </c>
      <c r="D21" s="43">
        <f t="shared" si="7"/>
        <v>0</v>
      </c>
      <c r="E21" s="43">
        <f t="shared" si="7"/>
        <v>18925.4</v>
      </c>
      <c r="F21" s="43">
        <f t="shared" si="7"/>
        <v>31363</v>
      </c>
      <c r="G21" s="43">
        <f t="shared" si="7"/>
        <v>0</v>
      </c>
      <c r="H21" s="43">
        <f t="shared" si="7"/>
        <v>0</v>
      </c>
      <c r="I21" s="43">
        <f t="shared" si="7"/>
        <v>0</v>
      </c>
      <c r="J21" s="43">
        <f t="shared" si="7"/>
        <v>0</v>
      </c>
      <c r="K21" s="41">
        <f t="shared" si="1"/>
        <v>-50288.4</v>
      </c>
      <c r="L21" s="50">
        <f t="shared" si="2"/>
        <v>0</v>
      </c>
    </row>
    <row r="22" spans="1:12" ht="34.5" customHeight="1">
      <c r="A22" s="10" t="s">
        <v>50</v>
      </c>
      <c r="B22" s="29" t="s">
        <v>40</v>
      </c>
      <c r="C22" s="42">
        <f>D22+E22+F22</f>
        <v>15000</v>
      </c>
      <c r="D22" s="42"/>
      <c r="E22" s="42"/>
      <c r="F22" s="42">
        <v>15000</v>
      </c>
      <c r="G22" s="42">
        <f>H22+I22+J22</f>
        <v>0</v>
      </c>
      <c r="H22" s="42"/>
      <c r="I22" s="42"/>
      <c r="J22" s="42"/>
      <c r="K22" s="39">
        <f t="shared" si="1"/>
        <v>-15000</v>
      </c>
      <c r="L22" s="4">
        <f t="shared" si="2"/>
        <v>0</v>
      </c>
    </row>
    <row r="23" spans="1:12" ht="30.75" customHeight="1">
      <c r="A23" s="10" t="s">
        <v>9</v>
      </c>
      <c r="B23" s="29" t="s">
        <v>40</v>
      </c>
      <c r="C23" s="42">
        <f>D23+E23+F23</f>
        <v>16363</v>
      </c>
      <c r="D23" s="42"/>
      <c r="E23" s="42"/>
      <c r="F23" s="42">
        <v>16363</v>
      </c>
      <c r="G23" s="42">
        <f>H23+I23+J23</f>
        <v>0</v>
      </c>
      <c r="H23" s="42"/>
      <c r="I23" s="42"/>
      <c r="J23" s="42"/>
      <c r="K23" s="39">
        <f t="shared" si="1"/>
        <v>-16363</v>
      </c>
      <c r="L23" s="4">
        <f t="shared" si="2"/>
        <v>0</v>
      </c>
    </row>
    <row r="24" spans="1:12" ht="30.75" customHeight="1">
      <c r="A24" s="19" t="s">
        <v>51</v>
      </c>
      <c r="B24" s="29" t="s">
        <v>40</v>
      </c>
      <c r="C24" s="42">
        <f>D24+E24+F24</f>
        <v>18925.4</v>
      </c>
      <c r="D24" s="42"/>
      <c r="E24" s="42">
        <v>18925.4</v>
      </c>
      <c r="F24" s="42"/>
      <c r="G24" s="42">
        <f>H24+I24+J24</f>
        <v>0</v>
      </c>
      <c r="H24" s="42"/>
      <c r="I24" s="42"/>
      <c r="J24" s="42"/>
      <c r="K24" s="39">
        <f t="shared" si="1"/>
        <v>-18925.4</v>
      </c>
      <c r="L24" s="4">
        <f t="shared" si="2"/>
        <v>0</v>
      </c>
    </row>
    <row r="25" spans="1:12" ht="17.25" customHeight="1">
      <c r="A25" s="7" t="s">
        <v>15</v>
      </c>
      <c r="B25" s="7"/>
      <c r="C25" s="43">
        <f aca="true" t="shared" si="8" ref="C25:J25">C26</f>
        <v>5000</v>
      </c>
      <c r="D25" s="43">
        <f t="shared" si="8"/>
        <v>0</v>
      </c>
      <c r="E25" s="43">
        <f t="shared" si="8"/>
        <v>0</v>
      </c>
      <c r="F25" s="43">
        <f t="shared" si="8"/>
        <v>5000</v>
      </c>
      <c r="G25" s="43">
        <f t="shared" si="8"/>
        <v>0</v>
      </c>
      <c r="H25" s="43">
        <f t="shared" si="8"/>
        <v>0</v>
      </c>
      <c r="I25" s="43">
        <f t="shared" si="8"/>
        <v>0</v>
      </c>
      <c r="J25" s="43">
        <f t="shared" si="8"/>
        <v>0</v>
      </c>
      <c r="K25" s="39">
        <f t="shared" si="1"/>
        <v>-5000</v>
      </c>
      <c r="L25" s="4">
        <f t="shared" si="2"/>
        <v>0</v>
      </c>
    </row>
    <row r="26" spans="1:12" ht="37.5" customHeight="1">
      <c r="A26" s="10" t="s">
        <v>26</v>
      </c>
      <c r="B26" s="29" t="s">
        <v>40</v>
      </c>
      <c r="C26" s="44">
        <f>D26+E26+F26</f>
        <v>5000</v>
      </c>
      <c r="D26" s="44"/>
      <c r="E26" s="44"/>
      <c r="F26" s="44">
        <v>5000</v>
      </c>
      <c r="G26" s="44">
        <f>H26+I26+J26</f>
        <v>0</v>
      </c>
      <c r="H26" s="44"/>
      <c r="I26" s="44"/>
      <c r="J26" s="44"/>
      <c r="K26" s="44">
        <f t="shared" si="1"/>
        <v>-5000</v>
      </c>
      <c r="L26" s="13">
        <f t="shared" si="2"/>
        <v>0</v>
      </c>
    </row>
    <row r="27" spans="1:12" ht="15.75" customHeight="1">
      <c r="A27" s="11" t="s">
        <v>27</v>
      </c>
      <c r="B27" s="26"/>
      <c r="C27" s="45">
        <f aca="true" t="shared" si="9" ref="C27:J27">C28+C29</f>
        <v>68200</v>
      </c>
      <c r="D27" s="45">
        <f t="shared" si="9"/>
        <v>0</v>
      </c>
      <c r="E27" s="45">
        <f t="shared" si="9"/>
        <v>0</v>
      </c>
      <c r="F27" s="45">
        <f t="shared" si="9"/>
        <v>68200</v>
      </c>
      <c r="G27" s="45">
        <f t="shared" si="9"/>
        <v>0</v>
      </c>
      <c r="H27" s="45">
        <f t="shared" si="9"/>
        <v>0</v>
      </c>
      <c r="I27" s="45">
        <f t="shared" si="9"/>
        <v>0</v>
      </c>
      <c r="J27" s="45">
        <f t="shared" si="9"/>
        <v>0</v>
      </c>
      <c r="K27" s="45">
        <f t="shared" si="1"/>
        <v>-68200</v>
      </c>
      <c r="L27" s="52">
        <f t="shared" si="2"/>
        <v>0</v>
      </c>
    </row>
    <row r="28" spans="1:12" ht="48" customHeight="1">
      <c r="A28" s="10" t="s">
        <v>53</v>
      </c>
      <c r="B28" s="29" t="s">
        <v>40</v>
      </c>
      <c r="C28" s="44">
        <f>D28+E28+F28</f>
        <v>50000</v>
      </c>
      <c r="D28" s="44"/>
      <c r="E28" s="44"/>
      <c r="F28" s="44">
        <v>50000</v>
      </c>
      <c r="G28" s="44">
        <f>H28+I28+J28</f>
        <v>0</v>
      </c>
      <c r="H28" s="44"/>
      <c r="I28" s="44"/>
      <c r="J28" s="44"/>
      <c r="K28" s="44">
        <f t="shared" si="1"/>
        <v>-50000</v>
      </c>
      <c r="L28" s="13">
        <f t="shared" si="2"/>
        <v>0</v>
      </c>
    </row>
    <row r="29" spans="1:12" ht="48" customHeight="1">
      <c r="A29" s="23" t="s">
        <v>54</v>
      </c>
      <c r="B29" s="29" t="s">
        <v>40</v>
      </c>
      <c r="C29" s="44">
        <f>D29+E29+F29</f>
        <v>18200</v>
      </c>
      <c r="D29" s="44"/>
      <c r="E29" s="44"/>
      <c r="F29" s="44">
        <v>18200</v>
      </c>
      <c r="G29" s="44">
        <f>H29+I29+J29</f>
        <v>0</v>
      </c>
      <c r="H29" s="44"/>
      <c r="I29" s="44"/>
      <c r="J29" s="44"/>
      <c r="K29" s="44">
        <f t="shared" si="1"/>
        <v>-18200</v>
      </c>
      <c r="L29" s="13">
        <f t="shared" si="2"/>
        <v>0</v>
      </c>
    </row>
    <row r="30" spans="1:12" ht="33" customHeight="1">
      <c r="A30" s="53" t="s">
        <v>55</v>
      </c>
      <c r="B30" s="29"/>
      <c r="C30" s="45">
        <f aca="true" t="shared" si="10" ref="C30:J30">C31+C32</f>
        <v>86390</v>
      </c>
      <c r="D30" s="45">
        <f t="shared" si="10"/>
        <v>0</v>
      </c>
      <c r="E30" s="45">
        <f t="shared" si="10"/>
        <v>61390</v>
      </c>
      <c r="F30" s="45">
        <f t="shared" si="10"/>
        <v>25000</v>
      </c>
      <c r="G30" s="45">
        <f t="shared" si="10"/>
        <v>0</v>
      </c>
      <c r="H30" s="45">
        <f t="shared" si="10"/>
        <v>0</v>
      </c>
      <c r="I30" s="45">
        <f t="shared" si="10"/>
        <v>0</v>
      </c>
      <c r="J30" s="45">
        <f t="shared" si="10"/>
        <v>0</v>
      </c>
      <c r="K30" s="45">
        <f t="shared" si="1"/>
        <v>-86390</v>
      </c>
      <c r="L30" s="52">
        <f t="shared" si="2"/>
        <v>0</v>
      </c>
    </row>
    <row r="31" spans="1:12" ht="48" customHeight="1">
      <c r="A31" s="23" t="s">
        <v>56</v>
      </c>
      <c r="B31" s="29" t="s">
        <v>40</v>
      </c>
      <c r="C31" s="44">
        <f>D31+E31+F31</f>
        <v>25000</v>
      </c>
      <c r="D31" s="44"/>
      <c r="E31" s="44"/>
      <c r="F31" s="44">
        <v>25000</v>
      </c>
      <c r="G31" s="44">
        <f>H31+I31+J31</f>
        <v>0</v>
      </c>
      <c r="H31" s="44"/>
      <c r="I31" s="44"/>
      <c r="J31" s="44"/>
      <c r="K31" s="44">
        <f t="shared" si="1"/>
        <v>-25000</v>
      </c>
      <c r="L31" s="13">
        <f t="shared" si="2"/>
        <v>0</v>
      </c>
    </row>
    <row r="32" spans="1:12" ht="36" customHeight="1">
      <c r="A32" s="23" t="s">
        <v>64</v>
      </c>
      <c r="B32" s="29" t="s">
        <v>40</v>
      </c>
      <c r="C32" s="44">
        <f>D32+E32+F32</f>
        <v>61390</v>
      </c>
      <c r="D32" s="44"/>
      <c r="E32" s="44">
        <v>61390</v>
      </c>
      <c r="F32" s="44"/>
      <c r="G32" s="44"/>
      <c r="H32" s="44"/>
      <c r="I32" s="44"/>
      <c r="J32" s="44"/>
      <c r="K32" s="44">
        <f t="shared" si="1"/>
        <v>-61390</v>
      </c>
      <c r="L32" s="13">
        <f t="shared" si="2"/>
        <v>0</v>
      </c>
    </row>
    <row r="33" spans="1:12" ht="18" customHeight="1">
      <c r="A33" s="12" t="s">
        <v>19</v>
      </c>
      <c r="B33" s="28"/>
      <c r="C33" s="46">
        <f aca="true" t="shared" si="11" ref="C33:J33">C34+C40</f>
        <v>275596.5</v>
      </c>
      <c r="D33" s="46">
        <f t="shared" si="11"/>
        <v>0</v>
      </c>
      <c r="E33" s="46">
        <f t="shared" si="11"/>
        <v>223096.5</v>
      </c>
      <c r="F33" s="46">
        <f t="shared" si="11"/>
        <v>52500</v>
      </c>
      <c r="G33" s="46">
        <f t="shared" si="11"/>
        <v>0</v>
      </c>
      <c r="H33" s="46">
        <f t="shared" si="11"/>
        <v>0</v>
      </c>
      <c r="I33" s="46">
        <f t="shared" si="11"/>
        <v>0</v>
      </c>
      <c r="J33" s="46">
        <f t="shared" si="11"/>
        <v>0</v>
      </c>
      <c r="K33" s="46">
        <f t="shared" si="1"/>
        <v>-275596.5</v>
      </c>
      <c r="L33" s="14">
        <f t="shared" si="2"/>
        <v>0</v>
      </c>
    </row>
    <row r="34" spans="1:12" ht="18" customHeight="1">
      <c r="A34" s="7" t="s">
        <v>16</v>
      </c>
      <c r="B34" s="27"/>
      <c r="C34" s="45">
        <f aca="true" t="shared" si="12" ref="C34:J34">C35+C36+C37+C38+C39</f>
        <v>275096.5</v>
      </c>
      <c r="D34" s="45">
        <f t="shared" si="12"/>
        <v>0</v>
      </c>
      <c r="E34" s="45">
        <f t="shared" si="12"/>
        <v>223096.5</v>
      </c>
      <c r="F34" s="45">
        <f t="shared" si="12"/>
        <v>52000</v>
      </c>
      <c r="G34" s="45">
        <f t="shared" si="12"/>
        <v>0</v>
      </c>
      <c r="H34" s="45">
        <f t="shared" si="12"/>
        <v>0</v>
      </c>
      <c r="I34" s="45">
        <f t="shared" si="12"/>
        <v>0</v>
      </c>
      <c r="J34" s="45">
        <f t="shared" si="12"/>
        <v>0</v>
      </c>
      <c r="K34" s="45">
        <f t="shared" si="1"/>
        <v>-275096.5</v>
      </c>
      <c r="L34" s="52">
        <f t="shared" si="2"/>
        <v>0</v>
      </c>
    </row>
    <row r="35" spans="1:12" ht="48.75" customHeight="1">
      <c r="A35" s="8" t="s">
        <v>57</v>
      </c>
      <c r="B35" s="29" t="s">
        <v>40</v>
      </c>
      <c r="C35" s="44">
        <f>D35+E35+F35</f>
        <v>20000</v>
      </c>
      <c r="D35" s="44"/>
      <c r="E35" s="44"/>
      <c r="F35" s="44">
        <v>20000</v>
      </c>
      <c r="G35" s="44">
        <f>H35+I35+J35</f>
        <v>0</v>
      </c>
      <c r="H35" s="44"/>
      <c r="I35" s="44"/>
      <c r="J35" s="44"/>
      <c r="K35" s="44">
        <f t="shared" si="1"/>
        <v>-20000</v>
      </c>
      <c r="L35" s="13">
        <f t="shared" si="2"/>
        <v>0</v>
      </c>
    </row>
    <row r="36" spans="1:12" ht="75.75" customHeight="1">
      <c r="A36" s="8" t="s">
        <v>58</v>
      </c>
      <c r="B36" s="29" t="s">
        <v>40</v>
      </c>
      <c r="C36" s="44">
        <f>D36+E36+F36</f>
        <v>2000</v>
      </c>
      <c r="D36" s="44"/>
      <c r="E36" s="44"/>
      <c r="F36" s="44">
        <v>2000</v>
      </c>
      <c r="G36" s="44">
        <f>H36+I36+J36</f>
        <v>0</v>
      </c>
      <c r="H36" s="44"/>
      <c r="I36" s="44"/>
      <c r="J36" s="44"/>
      <c r="K36" s="44">
        <f t="shared" si="1"/>
        <v>-2000</v>
      </c>
      <c r="L36" s="13">
        <f t="shared" si="2"/>
        <v>0</v>
      </c>
    </row>
    <row r="37" spans="1:12" ht="50.25" customHeight="1">
      <c r="A37" s="8" t="s">
        <v>59</v>
      </c>
      <c r="B37" s="29" t="s">
        <v>40</v>
      </c>
      <c r="C37" s="44">
        <f>D37+E37+F37</f>
        <v>84365.5</v>
      </c>
      <c r="D37" s="44"/>
      <c r="E37" s="44">
        <v>74365.5</v>
      </c>
      <c r="F37" s="44">
        <v>10000</v>
      </c>
      <c r="G37" s="44"/>
      <c r="H37" s="44"/>
      <c r="I37" s="44"/>
      <c r="J37" s="44"/>
      <c r="K37" s="44">
        <f t="shared" si="1"/>
        <v>-84365.5</v>
      </c>
      <c r="L37" s="13">
        <f t="shared" si="2"/>
        <v>0</v>
      </c>
    </row>
    <row r="38" spans="1:12" ht="51" customHeight="1">
      <c r="A38" s="8" t="s">
        <v>66</v>
      </c>
      <c r="B38" s="29" t="s">
        <v>40</v>
      </c>
      <c r="C38" s="44">
        <f>D38+E38+F38</f>
        <v>84365.5</v>
      </c>
      <c r="D38" s="44"/>
      <c r="E38" s="44">
        <v>74365.5</v>
      </c>
      <c r="F38" s="44">
        <v>10000</v>
      </c>
      <c r="G38" s="44"/>
      <c r="H38" s="44"/>
      <c r="I38" s="44"/>
      <c r="J38" s="44"/>
      <c r="K38" s="44">
        <f t="shared" si="1"/>
        <v>-84365.5</v>
      </c>
      <c r="L38" s="13">
        <f t="shared" si="2"/>
        <v>0</v>
      </c>
    </row>
    <row r="39" spans="1:12" ht="48.75" customHeight="1">
      <c r="A39" s="10" t="s">
        <v>67</v>
      </c>
      <c r="B39" s="29" t="s">
        <v>40</v>
      </c>
      <c r="C39" s="44">
        <f>D39+E39+F39</f>
        <v>84365.5</v>
      </c>
      <c r="D39" s="44"/>
      <c r="E39" s="44">
        <v>74365.5</v>
      </c>
      <c r="F39" s="44">
        <v>10000</v>
      </c>
      <c r="G39" s="44">
        <f>H39+I39+J39</f>
        <v>0</v>
      </c>
      <c r="H39" s="44"/>
      <c r="I39" s="44"/>
      <c r="J39" s="44"/>
      <c r="K39" s="44">
        <f t="shared" si="1"/>
        <v>-84365.5</v>
      </c>
      <c r="L39" s="13">
        <f t="shared" si="2"/>
        <v>0</v>
      </c>
    </row>
    <row r="40" spans="1:12" ht="17.25" customHeight="1">
      <c r="A40" s="11" t="s">
        <v>60</v>
      </c>
      <c r="B40" s="29"/>
      <c r="C40" s="45">
        <f aca="true" t="shared" si="13" ref="C40:J40">C41</f>
        <v>500</v>
      </c>
      <c r="D40" s="45">
        <f t="shared" si="13"/>
        <v>0</v>
      </c>
      <c r="E40" s="45">
        <f t="shared" si="13"/>
        <v>0</v>
      </c>
      <c r="F40" s="45">
        <f t="shared" si="13"/>
        <v>500</v>
      </c>
      <c r="G40" s="45">
        <f t="shared" si="13"/>
        <v>0</v>
      </c>
      <c r="H40" s="45">
        <f t="shared" si="13"/>
        <v>0</v>
      </c>
      <c r="I40" s="45">
        <f t="shared" si="13"/>
        <v>0</v>
      </c>
      <c r="J40" s="45">
        <f t="shared" si="13"/>
        <v>0</v>
      </c>
      <c r="K40" s="45">
        <f t="shared" si="1"/>
        <v>-500</v>
      </c>
      <c r="L40" s="52">
        <f t="shared" si="2"/>
        <v>0</v>
      </c>
    </row>
    <row r="41" spans="1:12" ht="50.25" customHeight="1">
      <c r="A41" s="10" t="s">
        <v>69</v>
      </c>
      <c r="B41" s="29" t="s">
        <v>40</v>
      </c>
      <c r="C41" s="44">
        <f>D41+E41+F41</f>
        <v>500</v>
      </c>
      <c r="D41" s="44"/>
      <c r="E41" s="44"/>
      <c r="F41" s="44">
        <v>500</v>
      </c>
      <c r="G41" s="44"/>
      <c r="H41" s="44"/>
      <c r="I41" s="44"/>
      <c r="J41" s="44"/>
      <c r="K41" s="44">
        <f t="shared" si="1"/>
        <v>-500</v>
      </c>
      <c r="L41" s="13">
        <f t="shared" si="2"/>
        <v>0</v>
      </c>
    </row>
    <row r="42" spans="1:12" ht="19.5" customHeight="1">
      <c r="A42" s="6" t="s">
        <v>61</v>
      </c>
      <c r="B42" s="6"/>
      <c r="C42" s="46">
        <f aca="true" t="shared" si="14" ref="C42:J43">C43</f>
        <v>16139.2</v>
      </c>
      <c r="D42" s="46">
        <f t="shared" si="14"/>
        <v>0</v>
      </c>
      <c r="E42" s="46">
        <f t="shared" si="14"/>
        <v>0</v>
      </c>
      <c r="F42" s="46">
        <f t="shared" si="14"/>
        <v>16139.2</v>
      </c>
      <c r="G42" s="46">
        <f t="shared" si="14"/>
        <v>0</v>
      </c>
      <c r="H42" s="46">
        <f t="shared" si="14"/>
        <v>0</v>
      </c>
      <c r="I42" s="46">
        <f t="shared" si="14"/>
        <v>0</v>
      </c>
      <c r="J42" s="46">
        <f t="shared" si="14"/>
        <v>0</v>
      </c>
      <c r="K42" s="46">
        <f t="shared" si="1"/>
        <v>-16139.2</v>
      </c>
      <c r="L42" s="14">
        <f t="shared" si="2"/>
        <v>0</v>
      </c>
    </row>
    <row r="43" spans="1:12" ht="17.25" customHeight="1">
      <c r="A43" s="7" t="s">
        <v>62</v>
      </c>
      <c r="B43" s="7"/>
      <c r="C43" s="45">
        <f t="shared" si="14"/>
        <v>16139.2</v>
      </c>
      <c r="D43" s="45">
        <f t="shared" si="14"/>
        <v>0</v>
      </c>
      <c r="E43" s="45">
        <f t="shared" si="14"/>
        <v>0</v>
      </c>
      <c r="F43" s="45">
        <f t="shared" si="14"/>
        <v>16139.2</v>
      </c>
      <c r="G43" s="45">
        <f t="shared" si="14"/>
        <v>0</v>
      </c>
      <c r="H43" s="45">
        <f t="shared" si="14"/>
        <v>0</v>
      </c>
      <c r="I43" s="45">
        <f t="shared" si="14"/>
        <v>0</v>
      </c>
      <c r="J43" s="45">
        <f t="shared" si="14"/>
        <v>0</v>
      </c>
      <c r="K43" s="45">
        <f t="shared" si="1"/>
        <v>-16139.2</v>
      </c>
      <c r="L43" s="52">
        <f t="shared" si="2"/>
        <v>0</v>
      </c>
    </row>
    <row r="44" spans="1:12" ht="48" customHeight="1">
      <c r="A44" s="8" t="s">
        <v>63</v>
      </c>
      <c r="B44" s="29" t="s">
        <v>40</v>
      </c>
      <c r="C44" s="44">
        <f>D44+E44+F44</f>
        <v>16139.2</v>
      </c>
      <c r="D44" s="44"/>
      <c r="E44" s="44"/>
      <c r="F44" s="44">
        <v>16139.2</v>
      </c>
      <c r="G44" s="44">
        <f>H44+I44+J44</f>
        <v>0</v>
      </c>
      <c r="H44" s="44"/>
      <c r="I44" s="44"/>
      <c r="J44" s="44"/>
      <c r="K44" s="44">
        <f t="shared" si="1"/>
        <v>-16139.2</v>
      </c>
      <c r="L44" s="13">
        <f t="shared" si="2"/>
        <v>0</v>
      </c>
    </row>
    <row r="45" spans="1:12" ht="23.25" customHeight="1">
      <c r="A45" s="20" t="s">
        <v>20</v>
      </c>
      <c r="B45" s="20"/>
      <c r="C45" s="46">
        <f aca="true" t="shared" si="15" ref="C45:J46">C46</f>
        <v>4949.8</v>
      </c>
      <c r="D45" s="46">
        <f t="shared" si="15"/>
        <v>0</v>
      </c>
      <c r="E45" s="46">
        <f t="shared" si="15"/>
        <v>4949.8</v>
      </c>
      <c r="F45" s="46">
        <f t="shared" si="15"/>
        <v>0</v>
      </c>
      <c r="G45" s="46">
        <f t="shared" si="15"/>
        <v>0</v>
      </c>
      <c r="H45" s="46">
        <f t="shared" si="15"/>
        <v>0</v>
      </c>
      <c r="I45" s="46">
        <f t="shared" si="15"/>
        <v>0</v>
      </c>
      <c r="J45" s="46">
        <f t="shared" si="15"/>
        <v>0</v>
      </c>
      <c r="K45" s="46">
        <f t="shared" si="1"/>
        <v>-4949.8</v>
      </c>
      <c r="L45" s="14">
        <f t="shared" si="2"/>
        <v>0</v>
      </c>
    </row>
    <row r="46" spans="1:12" ht="18.75" customHeight="1">
      <c r="A46" s="9" t="s">
        <v>28</v>
      </c>
      <c r="B46" s="9"/>
      <c r="C46" s="45">
        <f t="shared" si="15"/>
        <v>4949.8</v>
      </c>
      <c r="D46" s="45">
        <f t="shared" si="15"/>
        <v>0</v>
      </c>
      <c r="E46" s="45">
        <f t="shared" si="15"/>
        <v>4949.8</v>
      </c>
      <c r="F46" s="45">
        <f t="shared" si="15"/>
        <v>0</v>
      </c>
      <c r="G46" s="45">
        <f t="shared" si="15"/>
        <v>0</v>
      </c>
      <c r="H46" s="45">
        <f t="shared" si="15"/>
        <v>0</v>
      </c>
      <c r="I46" s="45">
        <f t="shared" si="15"/>
        <v>0</v>
      </c>
      <c r="J46" s="45">
        <f t="shared" si="15"/>
        <v>0</v>
      </c>
      <c r="K46" s="45">
        <f t="shared" si="1"/>
        <v>-4949.8</v>
      </c>
      <c r="L46" s="52">
        <f t="shared" si="2"/>
        <v>0</v>
      </c>
    </row>
    <row r="47" spans="1:12" ht="33" customHeight="1">
      <c r="A47" s="21" t="s">
        <v>43</v>
      </c>
      <c r="B47" s="29" t="s">
        <v>40</v>
      </c>
      <c r="C47" s="44">
        <f>D47+E47+F47</f>
        <v>4949.8</v>
      </c>
      <c r="D47" s="44"/>
      <c r="E47" s="44">
        <v>4949.8</v>
      </c>
      <c r="F47" s="44"/>
      <c r="G47" s="44">
        <f>H47+I47+J47</f>
        <v>0</v>
      </c>
      <c r="H47" s="44"/>
      <c r="I47" s="44"/>
      <c r="J47" s="44"/>
      <c r="K47" s="44">
        <f t="shared" si="1"/>
        <v>-4949.8</v>
      </c>
      <c r="L47" s="13">
        <f t="shared" si="2"/>
        <v>0</v>
      </c>
    </row>
    <row r="48" spans="1:12" s="5" customFormat="1" ht="33.75" customHeight="1">
      <c r="A48" s="6" t="s">
        <v>21</v>
      </c>
      <c r="B48" s="6"/>
      <c r="C48" s="46">
        <f aca="true" t="shared" si="16" ref="C48:J48">C9+C12+C20+C33+C42+C45</f>
        <v>913563.9</v>
      </c>
      <c r="D48" s="46">
        <f t="shared" si="16"/>
        <v>0</v>
      </c>
      <c r="E48" s="46">
        <f t="shared" si="16"/>
        <v>708361.7000000001</v>
      </c>
      <c r="F48" s="46">
        <f t="shared" si="16"/>
        <v>205202.2</v>
      </c>
      <c r="G48" s="46">
        <f t="shared" si="16"/>
        <v>0</v>
      </c>
      <c r="H48" s="46">
        <f t="shared" si="16"/>
        <v>0</v>
      </c>
      <c r="I48" s="46">
        <f t="shared" si="16"/>
        <v>0</v>
      </c>
      <c r="J48" s="46">
        <f t="shared" si="16"/>
        <v>0</v>
      </c>
      <c r="K48" s="46">
        <f t="shared" si="1"/>
        <v>-913563.9</v>
      </c>
      <c r="L48" s="14">
        <f t="shared" si="2"/>
        <v>0</v>
      </c>
    </row>
    <row r="50" spans="1:3" ht="30.75" customHeight="1">
      <c r="A50" s="25" t="s">
        <v>33</v>
      </c>
      <c r="C50" s="25" t="s">
        <v>37</v>
      </c>
    </row>
    <row r="51" ht="57.75" customHeight="1">
      <c r="A51" s="1" t="s">
        <v>44</v>
      </c>
    </row>
    <row r="52" ht="15">
      <c r="B52" s="25"/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27" right="0.17" top="0.38" bottom="0.49" header="0.55" footer="0.57"/>
  <pageSetup fitToHeight="2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71"/>
  <sheetViews>
    <sheetView showZeros="0" view="pageBreakPreview" zoomScale="75" zoomScaleSheetLayoutView="75" workbookViewId="0" topLeftCell="A1">
      <pane xSplit="1" ySplit="8" topLeftCell="B51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D53" sqref="D53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875" style="1" customWidth="1"/>
    <col min="5" max="5" width="17.875" style="1" customWidth="1"/>
    <col min="6" max="6" width="18.25390625" style="1" customWidth="1"/>
    <col min="7" max="7" width="18.00390625" style="1" customWidth="1"/>
    <col min="8" max="8" width="12.00390625" style="1" customWidth="1"/>
    <col min="9" max="9" width="15.00390625" style="1" customWidth="1"/>
    <col min="10" max="10" width="12.875" style="1" customWidth="1"/>
    <col min="11" max="11" width="15.2539062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167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5"/>
      <c r="B3" s="75"/>
      <c r="C3" s="75"/>
      <c r="D3" s="75"/>
      <c r="E3" s="75"/>
      <c r="F3" s="75"/>
      <c r="G3" s="24"/>
      <c r="H3" s="24"/>
      <c r="I3" s="24"/>
      <c r="J3" s="24"/>
      <c r="K3" s="24"/>
      <c r="L3" s="2"/>
      <c r="M3" s="2"/>
      <c r="N3" s="2"/>
    </row>
    <row r="4" spans="1:28" ht="12" customHeight="1">
      <c r="A4" s="78" t="s">
        <v>32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6" t="s">
        <v>29</v>
      </c>
      <c r="B5" s="72" t="s">
        <v>39</v>
      </c>
      <c r="C5" s="77" t="s">
        <v>47</v>
      </c>
      <c r="D5" s="77"/>
      <c r="E5" s="77"/>
      <c r="F5" s="77"/>
      <c r="G5" s="81" t="s">
        <v>168</v>
      </c>
      <c r="H5" s="82"/>
      <c r="I5" s="82"/>
      <c r="J5" s="83"/>
      <c r="K5" s="72" t="s">
        <v>34</v>
      </c>
      <c r="L5" s="79" t="s">
        <v>36</v>
      </c>
    </row>
    <row r="6" spans="1:12" ht="29.25" customHeight="1">
      <c r="A6" s="76"/>
      <c r="B6" s="73"/>
      <c r="C6" s="77" t="s">
        <v>10</v>
      </c>
      <c r="D6" s="77" t="s">
        <v>11</v>
      </c>
      <c r="E6" s="77"/>
      <c r="F6" s="77"/>
      <c r="G6" s="84" t="s">
        <v>10</v>
      </c>
      <c r="H6" s="81" t="s">
        <v>11</v>
      </c>
      <c r="I6" s="82"/>
      <c r="J6" s="83"/>
      <c r="K6" s="74"/>
      <c r="L6" s="80"/>
    </row>
    <row r="7" spans="1:12" ht="30.75" customHeight="1">
      <c r="A7" s="76"/>
      <c r="B7" s="74"/>
      <c r="C7" s="77"/>
      <c r="D7" s="30" t="s">
        <v>12</v>
      </c>
      <c r="E7" s="30" t="s">
        <v>13</v>
      </c>
      <c r="F7" s="30" t="s">
        <v>14</v>
      </c>
      <c r="G7" s="85"/>
      <c r="H7" s="30" t="s">
        <v>12</v>
      </c>
      <c r="I7" s="30" t="s">
        <v>13</v>
      </c>
      <c r="J7" s="30" t="s">
        <v>14</v>
      </c>
      <c r="K7" s="30" t="s">
        <v>35</v>
      </c>
      <c r="L7" s="30" t="s">
        <v>35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0">
        <v>12</v>
      </c>
    </row>
    <row r="9" spans="1:12" ht="20.25" customHeight="1">
      <c r="A9" s="16" t="s">
        <v>24</v>
      </c>
      <c r="B9" s="16"/>
      <c r="C9" s="46">
        <f aca="true" t="shared" si="0" ref="C9:J10">C10</f>
        <v>18000</v>
      </c>
      <c r="D9" s="46">
        <f t="shared" si="0"/>
        <v>0</v>
      </c>
      <c r="E9" s="46">
        <f t="shared" si="0"/>
        <v>0</v>
      </c>
      <c r="F9" s="46">
        <f t="shared" si="0"/>
        <v>18000</v>
      </c>
      <c r="G9" s="48">
        <f t="shared" si="0"/>
        <v>18000</v>
      </c>
      <c r="H9" s="48">
        <f t="shared" si="0"/>
        <v>0</v>
      </c>
      <c r="I9" s="48">
        <f t="shared" si="0"/>
        <v>0</v>
      </c>
      <c r="J9" s="48">
        <f t="shared" si="0"/>
        <v>18000</v>
      </c>
      <c r="K9" s="46">
        <f aca="true" t="shared" si="1" ref="K9:K23">G9-C9</f>
        <v>0</v>
      </c>
      <c r="L9" s="49">
        <f aca="true" t="shared" si="2" ref="L9:L23">G9/C9*100</f>
        <v>100</v>
      </c>
    </row>
    <row r="10" spans="1:12" ht="50.25" customHeight="1">
      <c r="A10" s="17" t="s">
        <v>25</v>
      </c>
      <c r="B10" s="17"/>
      <c r="C10" s="45">
        <f t="shared" si="0"/>
        <v>18000</v>
      </c>
      <c r="D10" s="45">
        <f t="shared" si="0"/>
        <v>0</v>
      </c>
      <c r="E10" s="45">
        <f t="shared" si="0"/>
        <v>0</v>
      </c>
      <c r="F10" s="45">
        <f t="shared" si="0"/>
        <v>18000</v>
      </c>
      <c r="G10" s="41">
        <f t="shared" si="0"/>
        <v>18000</v>
      </c>
      <c r="H10" s="41">
        <f t="shared" si="0"/>
        <v>0</v>
      </c>
      <c r="I10" s="41">
        <f t="shared" si="0"/>
        <v>0</v>
      </c>
      <c r="J10" s="41">
        <f t="shared" si="0"/>
        <v>18000</v>
      </c>
      <c r="K10" s="45">
        <f t="shared" si="1"/>
        <v>0</v>
      </c>
      <c r="L10" s="50">
        <f t="shared" si="2"/>
        <v>100</v>
      </c>
    </row>
    <row r="11" spans="1:12" ht="48.75" customHeight="1">
      <c r="A11" s="18" t="s">
        <v>30</v>
      </c>
      <c r="B11" s="29" t="s">
        <v>40</v>
      </c>
      <c r="C11" s="44">
        <f>D11+E11+F11</f>
        <v>18000</v>
      </c>
      <c r="D11" s="44"/>
      <c r="E11" s="44"/>
      <c r="F11" s="44">
        <v>18000</v>
      </c>
      <c r="G11" s="39">
        <f>H11+I11+J11</f>
        <v>18000</v>
      </c>
      <c r="H11" s="39"/>
      <c r="I11" s="39"/>
      <c r="J11" s="39">
        <v>18000</v>
      </c>
      <c r="K11" s="44">
        <f t="shared" si="1"/>
        <v>0</v>
      </c>
      <c r="L11" s="4">
        <f t="shared" si="2"/>
        <v>100</v>
      </c>
    </row>
    <row r="12" spans="1:12" ht="18.75" customHeight="1">
      <c r="A12" s="12" t="s">
        <v>17</v>
      </c>
      <c r="B12" s="12"/>
      <c r="C12" s="40">
        <f aca="true" t="shared" si="3" ref="C12:J12">C13</f>
        <v>527795</v>
      </c>
      <c r="D12" s="40">
        <f t="shared" si="3"/>
        <v>114934</v>
      </c>
      <c r="E12" s="40">
        <f t="shared" si="3"/>
        <v>400000</v>
      </c>
      <c r="F12" s="40">
        <f t="shared" si="3"/>
        <v>12861</v>
      </c>
      <c r="G12" s="40">
        <f t="shared" si="3"/>
        <v>504628.8</v>
      </c>
      <c r="H12" s="40">
        <f t="shared" si="3"/>
        <v>105899</v>
      </c>
      <c r="I12" s="40">
        <f t="shared" si="3"/>
        <v>395036.3</v>
      </c>
      <c r="J12" s="40">
        <f t="shared" si="3"/>
        <v>3693.5</v>
      </c>
      <c r="K12" s="46">
        <f t="shared" si="1"/>
        <v>-23166.20000000001</v>
      </c>
      <c r="L12" s="49">
        <f t="shared" si="2"/>
        <v>95.6107579647401</v>
      </c>
    </row>
    <row r="13" spans="1:12" ht="15.75" customHeight="1">
      <c r="A13" s="7" t="s">
        <v>90</v>
      </c>
      <c r="B13" s="7"/>
      <c r="C13" s="45">
        <f>C14+C15+C16+C17+C18+C19+C20+C21+C22+C23+C24</f>
        <v>527795</v>
      </c>
      <c r="D13" s="45">
        <f aca="true" t="shared" si="4" ref="D13:J13">D14+D15+D16+D17+D18+D19+D20+D21+D22+D23+D24</f>
        <v>114934</v>
      </c>
      <c r="E13" s="45">
        <f t="shared" si="4"/>
        <v>400000</v>
      </c>
      <c r="F13" s="45">
        <f t="shared" si="4"/>
        <v>12861</v>
      </c>
      <c r="G13" s="45">
        <f t="shared" si="4"/>
        <v>504628.8</v>
      </c>
      <c r="H13" s="45">
        <f t="shared" si="4"/>
        <v>105899</v>
      </c>
      <c r="I13" s="45">
        <f t="shared" si="4"/>
        <v>395036.3</v>
      </c>
      <c r="J13" s="45">
        <f t="shared" si="4"/>
        <v>3693.5</v>
      </c>
      <c r="K13" s="45">
        <f t="shared" si="1"/>
        <v>-23166.20000000001</v>
      </c>
      <c r="L13" s="50">
        <f t="shared" si="2"/>
        <v>95.6107579647401</v>
      </c>
    </row>
    <row r="14" spans="1:12" ht="60.75" customHeight="1">
      <c r="A14" s="22" t="s">
        <v>49</v>
      </c>
      <c r="B14" s="29" t="s">
        <v>40</v>
      </c>
      <c r="C14" s="42">
        <f aca="true" t="shared" si="5" ref="C14:C24">D14+E14+F14</f>
        <v>1000</v>
      </c>
      <c r="D14" s="42"/>
      <c r="E14" s="42"/>
      <c r="F14" s="42">
        <v>1000</v>
      </c>
      <c r="G14" s="42">
        <f aca="true" t="shared" si="6" ref="G14:G23">H14+I14+J14</f>
        <v>0</v>
      </c>
      <c r="H14" s="42"/>
      <c r="I14" s="42"/>
      <c r="J14" s="42"/>
      <c r="K14" s="44">
        <f t="shared" si="1"/>
        <v>-1000</v>
      </c>
      <c r="L14" s="4">
        <f t="shared" si="2"/>
        <v>0</v>
      </c>
    </row>
    <row r="15" spans="1:12" ht="30" customHeight="1">
      <c r="A15" s="90" t="s">
        <v>103</v>
      </c>
      <c r="B15" s="29" t="s">
        <v>40</v>
      </c>
      <c r="C15" s="42">
        <f t="shared" si="5"/>
        <v>106934</v>
      </c>
      <c r="D15" s="42">
        <v>106934</v>
      </c>
      <c r="E15" s="42"/>
      <c r="F15" s="42"/>
      <c r="G15" s="42">
        <f t="shared" si="6"/>
        <v>105899</v>
      </c>
      <c r="H15" s="42">
        <v>105899</v>
      </c>
      <c r="I15" s="42"/>
      <c r="J15" s="42"/>
      <c r="K15" s="44">
        <f t="shared" si="1"/>
        <v>-1035</v>
      </c>
      <c r="L15" s="4">
        <f t="shared" si="2"/>
        <v>99.03211326612677</v>
      </c>
    </row>
    <row r="16" spans="1:12" ht="38.25" customHeight="1">
      <c r="A16" s="91"/>
      <c r="B16" s="47" t="s">
        <v>172</v>
      </c>
      <c r="C16" s="42">
        <f t="shared" si="5"/>
        <v>8000</v>
      </c>
      <c r="D16" s="42">
        <v>8000</v>
      </c>
      <c r="E16" s="42"/>
      <c r="F16" s="42"/>
      <c r="G16" s="42">
        <f t="shared" si="6"/>
        <v>0</v>
      </c>
      <c r="H16" s="42"/>
      <c r="I16" s="42"/>
      <c r="J16" s="42"/>
      <c r="K16" s="44"/>
      <c r="L16" s="4"/>
    </row>
    <row r="17" spans="1:12" ht="36.75" customHeight="1">
      <c r="A17" s="90" t="s">
        <v>175</v>
      </c>
      <c r="B17" s="29" t="s">
        <v>40</v>
      </c>
      <c r="C17" s="42">
        <f t="shared" si="5"/>
        <v>4272.4</v>
      </c>
      <c r="D17" s="42"/>
      <c r="E17" s="42"/>
      <c r="F17" s="42">
        <v>4272.4</v>
      </c>
      <c r="G17" s="42">
        <f t="shared" si="6"/>
        <v>3693.5</v>
      </c>
      <c r="H17" s="42"/>
      <c r="I17" s="42"/>
      <c r="J17" s="42">
        <v>3693.5</v>
      </c>
      <c r="K17" s="44">
        <f t="shared" si="1"/>
        <v>-578.8999999999996</v>
      </c>
      <c r="L17" s="4">
        <f t="shared" si="2"/>
        <v>86.45023874169087</v>
      </c>
    </row>
    <row r="18" spans="1:12" ht="58.5" customHeight="1">
      <c r="A18" s="91"/>
      <c r="B18" s="29" t="s">
        <v>40</v>
      </c>
      <c r="C18" s="42">
        <f t="shared" si="5"/>
        <v>2588.6</v>
      </c>
      <c r="D18" s="42"/>
      <c r="E18" s="42"/>
      <c r="F18" s="42">
        <v>2588.6</v>
      </c>
      <c r="G18" s="42">
        <f t="shared" si="6"/>
        <v>0</v>
      </c>
      <c r="H18" s="42"/>
      <c r="I18" s="42"/>
      <c r="J18" s="42"/>
      <c r="K18" s="44"/>
      <c r="L18" s="4"/>
    </row>
    <row r="19" spans="1:12" ht="60.75" customHeight="1">
      <c r="A19" s="22" t="s">
        <v>65</v>
      </c>
      <c r="B19" s="29" t="s">
        <v>40</v>
      </c>
      <c r="C19" s="42">
        <f t="shared" si="5"/>
        <v>16185.9</v>
      </c>
      <c r="D19" s="42"/>
      <c r="E19" s="42">
        <v>16185.9</v>
      </c>
      <c r="F19" s="42"/>
      <c r="G19" s="42">
        <f t="shared" si="6"/>
        <v>16185.9</v>
      </c>
      <c r="H19" s="42"/>
      <c r="I19" s="42">
        <v>16185.9</v>
      </c>
      <c r="J19" s="42"/>
      <c r="K19" s="44">
        <f t="shared" si="1"/>
        <v>0</v>
      </c>
      <c r="L19" s="4">
        <f t="shared" si="2"/>
        <v>100</v>
      </c>
    </row>
    <row r="20" spans="1:12" ht="48.75" customHeight="1">
      <c r="A20" s="22" t="s">
        <v>31</v>
      </c>
      <c r="B20" s="47" t="s">
        <v>41</v>
      </c>
      <c r="C20" s="42">
        <f t="shared" si="5"/>
        <v>60.1</v>
      </c>
      <c r="D20" s="42"/>
      <c r="E20" s="42">
        <v>60.1</v>
      </c>
      <c r="F20" s="42"/>
      <c r="G20" s="42">
        <f t="shared" si="6"/>
        <v>0</v>
      </c>
      <c r="H20" s="42"/>
      <c r="I20" s="42"/>
      <c r="J20" s="42"/>
      <c r="K20" s="44">
        <f t="shared" si="1"/>
        <v>-60.1</v>
      </c>
      <c r="L20" s="4">
        <f t="shared" si="2"/>
        <v>0</v>
      </c>
    </row>
    <row r="21" spans="1:12" ht="49.5" customHeight="1">
      <c r="A21" s="22" t="s">
        <v>45</v>
      </c>
      <c r="B21" s="29" t="s">
        <v>40</v>
      </c>
      <c r="C21" s="42">
        <f t="shared" si="5"/>
        <v>98705.2</v>
      </c>
      <c r="D21" s="42"/>
      <c r="E21" s="42">
        <v>98705.2</v>
      </c>
      <c r="F21" s="42"/>
      <c r="G21" s="42">
        <f t="shared" si="6"/>
        <v>98705.2</v>
      </c>
      <c r="H21" s="42"/>
      <c r="I21" s="42">
        <v>98705.2</v>
      </c>
      <c r="J21" s="42"/>
      <c r="K21" s="44">
        <f t="shared" si="1"/>
        <v>0</v>
      </c>
      <c r="L21" s="4">
        <f t="shared" si="2"/>
        <v>100</v>
      </c>
    </row>
    <row r="22" spans="1:12" ht="60.75" customHeight="1">
      <c r="A22" s="22" t="s">
        <v>106</v>
      </c>
      <c r="B22" s="29" t="s">
        <v>40</v>
      </c>
      <c r="C22" s="42">
        <f t="shared" si="5"/>
        <v>186976.9</v>
      </c>
      <c r="D22" s="42"/>
      <c r="E22" s="42">
        <v>186976.9</v>
      </c>
      <c r="F22" s="42"/>
      <c r="G22" s="42">
        <f t="shared" si="6"/>
        <v>186976.9</v>
      </c>
      <c r="H22" s="42"/>
      <c r="I22" s="42">
        <v>186976.9</v>
      </c>
      <c r="J22" s="42"/>
      <c r="K22" s="44">
        <f t="shared" si="1"/>
        <v>0</v>
      </c>
      <c r="L22" s="4">
        <f t="shared" si="2"/>
        <v>100</v>
      </c>
    </row>
    <row r="23" spans="1:12" ht="60.75" customHeight="1">
      <c r="A23" s="22" t="s">
        <v>82</v>
      </c>
      <c r="B23" s="29" t="s">
        <v>40</v>
      </c>
      <c r="C23" s="42">
        <f t="shared" si="5"/>
        <v>98071.9</v>
      </c>
      <c r="D23" s="42"/>
      <c r="E23" s="42">
        <v>98071.9</v>
      </c>
      <c r="F23" s="42"/>
      <c r="G23" s="42">
        <f t="shared" si="6"/>
        <v>93168.3</v>
      </c>
      <c r="H23" s="42"/>
      <c r="I23" s="42">
        <v>93168.3</v>
      </c>
      <c r="J23" s="42"/>
      <c r="K23" s="44">
        <f t="shared" si="1"/>
        <v>-4903.599999999991</v>
      </c>
      <c r="L23" s="4">
        <f t="shared" si="2"/>
        <v>94.99999490169968</v>
      </c>
    </row>
    <row r="24" spans="1:12" ht="51.75" customHeight="1">
      <c r="A24" s="22" t="s">
        <v>151</v>
      </c>
      <c r="B24" s="29" t="s">
        <v>40</v>
      </c>
      <c r="C24" s="42">
        <f t="shared" si="5"/>
        <v>5000</v>
      </c>
      <c r="D24" s="42"/>
      <c r="E24" s="42"/>
      <c r="F24" s="42">
        <v>5000</v>
      </c>
      <c r="G24" s="42"/>
      <c r="H24" s="42"/>
      <c r="I24" s="42"/>
      <c r="J24" s="42"/>
      <c r="K24" s="44"/>
      <c r="L24" s="4"/>
    </row>
    <row r="25" spans="1:12" ht="30.75" customHeight="1">
      <c r="A25" s="6" t="s">
        <v>18</v>
      </c>
      <c r="B25" s="6"/>
      <c r="C25" s="40">
        <f aca="true" t="shared" si="7" ref="C25:J25">C26+C31+C34</f>
        <v>203178.4</v>
      </c>
      <c r="D25" s="40">
        <f t="shared" si="7"/>
        <v>0</v>
      </c>
      <c r="E25" s="40">
        <f t="shared" si="7"/>
        <v>80315.4</v>
      </c>
      <c r="F25" s="40">
        <f t="shared" si="7"/>
        <v>122863</v>
      </c>
      <c r="G25" s="40">
        <f t="shared" si="7"/>
        <v>135690</v>
      </c>
      <c r="H25" s="40">
        <f t="shared" si="7"/>
        <v>0</v>
      </c>
      <c r="I25" s="40">
        <f t="shared" si="7"/>
        <v>45918.6</v>
      </c>
      <c r="J25" s="40">
        <f t="shared" si="7"/>
        <v>89771.4</v>
      </c>
      <c r="K25" s="46">
        <f aca="true" t="shared" si="8" ref="K25:K67">G25-C25</f>
        <v>-67488.4</v>
      </c>
      <c r="L25" s="49">
        <f aca="true" t="shared" si="9" ref="L25:L41">G25/C25*100</f>
        <v>66.78367385509483</v>
      </c>
    </row>
    <row r="26" spans="1:12" ht="15.75" customHeight="1">
      <c r="A26" s="7" t="s">
        <v>22</v>
      </c>
      <c r="B26" s="7"/>
      <c r="C26" s="43">
        <f aca="true" t="shared" si="10" ref="C26:J26">C27+C28+C29+C30</f>
        <v>51788.4</v>
      </c>
      <c r="D26" s="43">
        <f t="shared" si="10"/>
        <v>0</v>
      </c>
      <c r="E26" s="43">
        <f t="shared" si="10"/>
        <v>18925.4</v>
      </c>
      <c r="F26" s="43">
        <f t="shared" si="10"/>
        <v>32863</v>
      </c>
      <c r="G26" s="43">
        <f t="shared" si="10"/>
        <v>28860.7</v>
      </c>
      <c r="H26" s="43">
        <f t="shared" si="10"/>
        <v>0</v>
      </c>
      <c r="I26" s="43">
        <f t="shared" si="10"/>
        <v>15864.9</v>
      </c>
      <c r="J26" s="43">
        <f t="shared" si="10"/>
        <v>12995.800000000001</v>
      </c>
      <c r="K26" s="45">
        <f t="shared" si="8"/>
        <v>-22927.7</v>
      </c>
      <c r="L26" s="50">
        <f t="shared" si="9"/>
        <v>55.728116721119015</v>
      </c>
    </row>
    <row r="27" spans="1:12" ht="34.5" customHeight="1">
      <c r="A27" s="10" t="s">
        <v>50</v>
      </c>
      <c r="B27" s="29" t="s">
        <v>40</v>
      </c>
      <c r="C27" s="42">
        <f>D27+E27+F27</f>
        <v>16500</v>
      </c>
      <c r="D27" s="42"/>
      <c r="E27" s="42"/>
      <c r="F27" s="42">
        <v>16500</v>
      </c>
      <c r="G27" s="42">
        <f>H27+I27+J27</f>
        <v>11274.2</v>
      </c>
      <c r="H27" s="42"/>
      <c r="I27" s="42"/>
      <c r="J27" s="42">
        <v>11274.2</v>
      </c>
      <c r="K27" s="44">
        <f t="shared" si="8"/>
        <v>-5225.799999999999</v>
      </c>
      <c r="L27" s="4">
        <f t="shared" si="9"/>
        <v>68.32848484848485</v>
      </c>
    </row>
    <row r="28" spans="1:12" ht="34.5" customHeight="1">
      <c r="A28" s="10" t="s">
        <v>126</v>
      </c>
      <c r="B28" s="29" t="s">
        <v>40</v>
      </c>
      <c r="C28" s="42">
        <f>D28+E28+F28</f>
        <v>3146.9</v>
      </c>
      <c r="D28" s="42"/>
      <c r="E28" s="42"/>
      <c r="F28" s="42">
        <v>3146.9</v>
      </c>
      <c r="G28" s="42">
        <f>H28+I28+J28</f>
        <v>1721.6</v>
      </c>
      <c r="H28" s="42"/>
      <c r="I28" s="42"/>
      <c r="J28" s="42">
        <v>1721.6</v>
      </c>
      <c r="K28" s="44">
        <f t="shared" si="8"/>
        <v>-1425.3000000000002</v>
      </c>
      <c r="L28" s="4">
        <f t="shared" si="9"/>
        <v>54.707807683752264</v>
      </c>
    </row>
    <row r="29" spans="1:12" ht="30.75" customHeight="1">
      <c r="A29" s="10" t="s">
        <v>9</v>
      </c>
      <c r="B29" s="29" t="s">
        <v>40</v>
      </c>
      <c r="C29" s="42">
        <f>D29+E29+F29</f>
        <v>13216.1</v>
      </c>
      <c r="D29" s="42"/>
      <c r="E29" s="42"/>
      <c r="F29" s="42">
        <v>13216.1</v>
      </c>
      <c r="G29" s="42">
        <f>H29+I29+J29</f>
        <v>0</v>
      </c>
      <c r="H29" s="42"/>
      <c r="I29" s="42"/>
      <c r="J29" s="42"/>
      <c r="K29" s="44">
        <f t="shared" si="8"/>
        <v>-13216.1</v>
      </c>
      <c r="L29" s="4">
        <f t="shared" si="9"/>
        <v>0</v>
      </c>
    </row>
    <row r="30" spans="1:12" ht="30.75" customHeight="1">
      <c r="A30" s="19" t="s">
        <v>51</v>
      </c>
      <c r="B30" s="29" t="s">
        <v>40</v>
      </c>
      <c r="C30" s="42">
        <f>D30+E30+F30</f>
        <v>18925.4</v>
      </c>
      <c r="D30" s="42"/>
      <c r="E30" s="42">
        <v>18925.4</v>
      </c>
      <c r="F30" s="42"/>
      <c r="G30" s="42">
        <f>H30+I30+J30</f>
        <v>15864.9</v>
      </c>
      <c r="H30" s="42"/>
      <c r="I30" s="42">
        <v>15864.9</v>
      </c>
      <c r="J30" s="42"/>
      <c r="K30" s="44">
        <f t="shared" si="8"/>
        <v>-3060.500000000002</v>
      </c>
      <c r="L30" s="4">
        <f t="shared" si="9"/>
        <v>83.82861128430574</v>
      </c>
    </row>
    <row r="31" spans="1:12" ht="17.25" customHeight="1">
      <c r="A31" s="7" t="s">
        <v>15</v>
      </c>
      <c r="B31" s="7"/>
      <c r="C31" s="43">
        <f aca="true" t="shared" si="11" ref="C31:J31">C32+C33</f>
        <v>91390</v>
      </c>
      <c r="D31" s="43">
        <f t="shared" si="11"/>
        <v>0</v>
      </c>
      <c r="E31" s="43">
        <f t="shared" si="11"/>
        <v>61390</v>
      </c>
      <c r="F31" s="43">
        <f t="shared" si="11"/>
        <v>30000</v>
      </c>
      <c r="G31" s="43">
        <f t="shared" si="11"/>
        <v>46829.3</v>
      </c>
      <c r="H31" s="43">
        <f t="shared" si="11"/>
        <v>0</v>
      </c>
      <c r="I31" s="43">
        <f t="shared" si="11"/>
        <v>30053.7</v>
      </c>
      <c r="J31" s="43">
        <f t="shared" si="11"/>
        <v>16775.6</v>
      </c>
      <c r="K31" s="44">
        <f t="shared" si="8"/>
        <v>-44560.7</v>
      </c>
      <c r="L31" s="4">
        <f t="shared" si="9"/>
        <v>51.24116424116425</v>
      </c>
    </row>
    <row r="32" spans="1:12" ht="37.5" customHeight="1">
      <c r="A32" s="10" t="s">
        <v>170</v>
      </c>
      <c r="B32" s="29" t="s">
        <v>40</v>
      </c>
      <c r="C32" s="44">
        <f>D32+E32+F32</f>
        <v>5000</v>
      </c>
      <c r="D32" s="44"/>
      <c r="E32" s="44"/>
      <c r="F32" s="44">
        <v>5000</v>
      </c>
      <c r="G32" s="44">
        <f>H32+I32+J32</f>
        <v>3000</v>
      </c>
      <c r="H32" s="44"/>
      <c r="I32" s="44"/>
      <c r="J32" s="44">
        <v>3000</v>
      </c>
      <c r="K32" s="44">
        <f t="shared" si="8"/>
        <v>-2000</v>
      </c>
      <c r="L32" s="13">
        <f t="shared" si="9"/>
        <v>60</v>
      </c>
    </row>
    <row r="33" spans="1:12" ht="50.25" customHeight="1">
      <c r="A33" s="10" t="s">
        <v>105</v>
      </c>
      <c r="B33" s="29" t="s">
        <v>40</v>
      </c>
      <c r="C33" s="44">
        <f>D33+E33+F33</f>
        <v>86390</v>
      </c>
      <c r="D33" s="44"/>
      <c r="E33" s="44">
        <v>61390</v>
      </c>
      <c r="F33" s="44">
        <v>25000</v>
      </c>
      <c r="G33" s="44">
        <f>H33+I33+J33</f>
        <v>43829.3</v>
      </c>
      <c r="H33" s="44"/>
      <c r="I33" s="44">
        <v>30053.7</v>
      </c>
      <c r="J33" s="44">
        <v>13775.6</v>
      </c>
      <c r="K33" s="44">
        <f t="shared" si="8"/>
        <v>-42560.7</v>
      </c>
      <c r="L33" s="13">
        <f t="shared" si="9"/>
        <v>50.734228498668834</v>
      </c>
    </row>
    <row r="34" spans="1:12" ht="15.75" customHeight="1">
      <c r="A34" s="11" t="s">
        <v>27</v>
      </c>
      <c r="B34" s="26"/>
      <c r="C34" s="45">
        <f aca="true" t="shared" si="12" ref="C34:J34">C35+C36</f>
        <v>60000</v>
      </c>
      <c r="D34" s="45">
        <f t="shared" si="12"/>
        <v>0</v>
      </c>
      <c r="E34" s="45">
        <f t="shared" si="12"/>
        <v>0</v>
      </c>
      <c r="F34" s="45">
        <f t="shared" si="12"/>
        <v>60000</v>
      </c>
      <c r="G34" s="45">
        <f t="shared" si="12"/>
        <v>60000</v>
      </c>
      <c r="H34" s="45">
        <f t="shared" si="12"/>
        <v>0</v>
      </c>
      <c r="I34" s="45">
        <f t="shared" si="12"/>
        <v>0</v>
      </c>
      <c r="J34" s="45">
        <f t="shared" si="12"/>
        <v>60000</v>
      </c>
      <c r="K34" s="45">
        <f t="shared" si="8"/>
        <v>0</v>
      </c>
      <c r="L34" s="52">
        <f t="shared" si="9"/>
        <v>100</v>
      </c>
    </row>
    <row r="35" spans="1:12" ht="29.25" customHeight="1">
      <c r="A35" s="86" t="s">
        <v>169</v>
      </c>
      <c r="B35" s="88" t="s">
        <v>40</v>
      </c>
      <c r="C35" s="44">
        <f>D35+E35+F35</f>
        <v>59588.2</v>
      </c>
      <c r="D35" s="44"/>
      <c r="E35" s="44"/>
      <c r="F35" s="44">
        <v>59588.2</v>
      </c>
      <c r="G35" s="44">
        <f>H35+I35+J35</f>
        <v>59588.2</v>
      </c>
      <c r="H35" s="44"/>
      <c r="I35" s="44"/>
      <c r="J35" s="44">
        <v>59588.2</v>
      </c>
      <c r="K35" s="45">
        <f t="shared" si="8"/>
        <v>0</v>
      </c>
      <c r="L35" s="52">
        <f t="shared" si="9"/>
        <v>100</v>
      </c>
    </row>
    <row r="36" spans="1:12" ht="33" customHeight="1">
      <c r="A36" s="87"/>
      <c r="B36" s="89"/>
      <c r="C36" s="44">
        <f>D36+E36+F36</f>
        <v>411.8</v>
      </c>
      <c r="D36" s="44"/>
      <c r="E36" s="44"/>
      <c r="F36" s="44">
        <v>411.8</v>
      </c>
      <c r="G36" s="44">
        <f>H36+I36+J36</f>
        <v>411.8</v>
      </c>
      <c r="H36" s="44"/>
      <c r="I36" s="44"/>
      <c r="J36" s="44">
        <v>411.8</v>
      </c>
      <c r="K36" s="44">
        <f t="shared" si="8"/>
        <v>0</v>
      </c>
      <c r="L36" s="13">
        <f t="shared" si="9"/>
        <v>100</v>
      </c>
    </row>
    <row r="37" spans="1:12" ht="18" customHeight="1">
      <c r="A37" s="12" t="s">
        <v>19</v>
      </c>
      <c r="B37" s="28"/>
      <c r="C37" s="46">
        <f aca="true" t="shared" si="13" ref="C37:J37">C38+C55</f>
        <v>187388.9</v>
      </c>
      <c r="D37" s="46">
        <f t="shared" si="13"/>
        <v>0</v>
      </c>
      <c r="E37" s="46">
        <f t="shared" si="13"/>
        <v>0</v>
      </c>
      <c r="F37" s="46">
        <f t="shared" si="13"/>
        <v>187388.9</v>
      </c>
      <c r="G37" s="46">
        <f t="shared" si="13"/>
        <v>82684.5</v>
      </c>
      <c r="H37" s="46">
        <f t="shared" si="13"/>
        <v>0</v>
      </c>
      <c r="I37" s="46">
        <f t="shared" si="13"/>
        <v>0</v>
      </c>
      <c r="J37" s="46">
        <f t="shared" si="13"/>
        <v>82684.5</v>
      </c>
      <c r="K37" s="46">
        <f t="shared" si="8"/>
        <v>-104704.4</v>
      </c>
      <c r="L37" s="14">
        <f t="shared" si="9"/>
        <v>44.12454526388703</v>
      </c>
    </row>
    <row r="38" spans="1:12" ht="18" customHeight="1">
      <c r="A38" s="7" t="s">
        <v>16</v>
      </c>
      <c r="B38" s="27"/>
      <c r="C38" s="45">
        <f aca="true" t="shared" si="14" ref="C38:J38">C39+C40+C41+C44+C47+C50+C51+C52+C53+C54</f>
        <v>186888.9</v>
      </c>
      <c r="D38" s="45">
        <f t="shared" si="14"/>
        <v>0</v>
      </c>
      <c r="E38" s="45">
        <f t="shared" si="14"/>
        <v>0</v>
      </c>
      <c r="F38" s="45">
        <f t="shared" si="14"/>
        <v>186888.9</v>
      </c>
      <c r="G38" s="45">
        <f t="shared" si="14"/>
        <v>82684.5</v>
      </c>
      <c r="H38" s="45">
        <f t="shared" si="14"/>
        <v>0</v>
      </c>
      <c r="I38" s="45">
        <f t="shared" si="14"/>
        <v>0</v>
      </c>
      <c r="J38" s="45">
        <f t="shared" si="14"/>
        <v>82684.5</v>
      </c>
      <c r="K38" s="45">
        <f t="shared" si="8"/>
        <v>-104204.4</v>
      </c>
      <c r="L38" s="52">
        <f t="shared" si="9"/>
        <v>44.24259546714652</v>
      </c>
    </row>
    <row r="39" spans="1:12" ht="48.75" customHeight="1">
      <c r="A39" s="8" t="s">
        <v>57</v>
      </c>
      <c r="B39" s="29" t="s">
        <v>40</v>
      </c>
      <c r="C39" s="44">
        <f aca="true" t="shared" si="15" ref="C39:C54">D39+E39+F39</f>
        <v>22800</v>
      </c>
      <c r="D39" s="44"/>
      <c r="E39" s="44"/>
      <c r="F39" s="44">
        <v>22800</v>
      </c>
      <c r="G39" s="44">
        <f aca="true" t="shared" si="16" ref="G39:G59">H39+I39+J39</f>
        <v>22800</v>
      </c>
      <c r="H39" s="44"/>
      <c r="I39" s="44"/>
      <c r="J39" s="44">
        <v>22800</v>
      </c>
      <c r="K39" s="44">
        <f t="shared" si="8"/>
        <v>0</v>
      </c>
      <c r="L39" s="13">
        <f t="shared" si="9"/>
        <v>100</v>
      </c>
    </row>
    <row r="40" spans="1:12" ht="75.75" customHeight="1">
      <c r="A40" s="8" t="s">
        <v>58</v>
      </c>
      <c r="B40" s="29" t="s">
        <v>40</v>
      </c>
      <c r="C40" s="44">
        <f t="shared" si="15"/>
        <v>2000</v>
      </c>
      <c r="D40" s="44"/>
      <c r="E40" s="44"/>
      <c r="F40" s="44">
        <v>2000</v>
      </c>
      <c r="G40" s="44">
        <f t="shared" si="16"/>
        <v>0</v>
      </c>
      <c r="H40" s="44"/>
      <c r="I40" s="44"/>
      <c r="J40" s="44"/>
      <c r="K40" s="44">
        <f t="shared" si="8"/>
        <v>-2000</v>
      </c>
      <c r="L40" s="13">
        <f t="shared" si="9"/>
        <v>0</v>
      </c>
    </row>
    <row r="41" spans="1:12" ht="50.25" customHeight="1">
      <c r="A41" s="8" t="s">
        <v>123</v>
      </c>
      <c r="B41" s="29" t="s">
        <v>40</v>
      </c>
      <c r="C41" s="44">
        <f t="shared" si="15"/>
        <v>64253.2</v>
      </c>
      <c r="D41" s="44"/>
      <c r="E41" s="44"/>
      <c r="F41" s="44">
        <v>64253.2</v>
      </c>
      <c r="G41" s="44">
        <f t="shared" si="16"/>
        <v>42395.7</v>
      </c>
      <c r="H41" s="44"/>
      <c r="I41" s="44"/>
      <c r="J41" s="44">
        <v>42395.7</v>
      </c>
      <c r="K41" s="44">
        <f t="shared" si="8"/>
        <v>-21857.5</v>
      </c>
      <c r="L41" s="13">
        <f t="shared" si="9"/>
        <v>65.98223901688944</v>
      </c>
    </row>
    <row r="42" spans="1:12" ht="16.5" customHeight="1">
      <c r="A42" s="8" t="s">
        <v>115</v>
      </c>
      <c r="B42" s="29"/>
      <c r="C42" s="44">
        <f t="shared" si="15"/>
        <v>0</v>
      </c>
      <c r="D42" s="44"/>
      <c r="E42" s="44"/>
      <c r="F42" s="44"/>
      <c r="G42" s="44">
        <f t="shared" si="16"/>
        <v>0</v>
      </c>
      <c r="H42" s="44"/>
      <c r="I42" s="44"/>
      <c r="J42" s="44"/>
      <c r="K42" s="44">
        <f t="shared" si="8"/>
        <v>0</v>
      </c>
      <c r="L42" s="13"/>
    </row>
    <row r="43" spans="1:12" ht="36.75" customHeight="1">
      <c r="A43" s="8" t="s">
        <v>119</v>
      </c>
      <c r="B43" s="29"/>
      <c r="C43" s="44">
        <f t="shared" si="15"/>
        <v>3283.8</v>
      </c>
      <c r="D43" s="44"/>
      <c r="E43" s="44"/>
      <c r="F43" s="44">
        <v>3283.8</v>
      </c>
      <c r="G43" s="44">
        <f t="shared" si="16"/>
        <v>2222.3</v>
      </c>
      <c r="H43" s="44"/>
      <c r="I43" s="44"/>
      <c r="J43" s="44">
        <v>2222.3</v>
      </c>
      <c r="K43" s="44">
        <f t="shared" si="8"/>
        <v>-1061.5</v>
      </c>
      <c r="L43" s="13">
        <f>G43/C43*100</f>
        <v>67.67464522808942</v>
      </c>
    </row>
    <row r="44" spans="1:12" ht="62.25" customHeight="1">
      <c r="A44" s="8" t="s">
        <v>96</v>
      </c>
      <c r="B44" s="29" t="s">
        <v>40</v>
      </c>
      <c r="C44" s="44">
        <f t="shared" si="15"/>
        <v>13200</v>
      </c>
      <c r="D44" s="44"/>
      <c r="E44" s="44"/>
      <c r="F44" s="44">
        <v>13200</v>
      </c>
      <c r="G44" s="44">
        <f t="shared" si="16"/>
        <v>3480.2</v>
      </c>
      <c r="H44" s="44"/>
      <c r="I44" s="44"/>
      <c r="J44" s="44">
        <v>3480.2</v>
      </c>
      <c r="K44" s="44">
        <f t="shared" si="8"/>
        <v>-9719.8</v>
      </c>
      <c r="L44" s="13">
        <f>G44/C44*100</f>
        <v>26.365151515151513</v>
      </c>
    </row>
    <row r="45" spans="1:12" ht="19.5" customHeight="1">
      <c r="A45" s="8" t="s">
        <v>115</v>
      </c>
      <c r="B45" s="29"/>
      <c r="C45" s="44">
        <f t="shared" si="15"/>
        <v>0</v>
      </c>
      <c r="D45" s="44"/>
      <c r="E45" s="44"/>
      <c r="F45" s="44"/>
      <c r="G45" s="44">
        <f t="shared" si="16"/>
        <v>0</v>
      </c>
      <c r="H45" s="44"/>
      <c r="I45" s="44"/>
      <c r="J45" s="44"/>
      <c r="K45" s="44">
        <f t="shared" si="8"/>
        <v>0</v>
      </c>
      <c r="L45" s="13"/>
    </row>
    <row r="46" spans="1:12" ht="32.25" customHeight="1">
      <c r="A46" s="8" t="s">
        <v>121</v>
      </c>
      <c r="B46" s="29"/>
      <c r="C46" s="44">
        <f t="shared" si="15"/>
        <v>4400</v>
      </c>
      <c r="D46" s="44"/>
      <c r="E46" s="44"/>
      <c r="F46" s="44">
        <v>4400</v>
      </c>
      <c r="G46" s="44">
        <f t="shared" si="16"/>
        <v>3480.2</v>
      </c>
      <c r="H46" s="44"/>
      <c r="I46" s="44"/>
      <c r="J46" s="44">
        <v>3480.2</v>
      </c>
      <c r="K46" s="44">
        <f t="shared" si="8"/>
        <v>-919.8000000000002</v>
      </c>
      <c r="L46" s="13">
        <f>G46/C46*100</f>
        <v>79.09545454545454</v>
      </c>
    </row>
    <row r="47" spans="1:12" ht="48.75" customHeight="1">
      <c r="A47" s="10" t="s">
        <v>67</v>
      </c>
      <c r="B47" s="29" t="s">
        <v>40</v>
      </c>
      <c r="C47" s="44">
        <f t="shared" si="15"/>
        <v>78443.3</v>
      </c>
      <c r="D47" s="44"/>
      <c r="E47" s="44"/>
      <c r="F47" s="44">
        <v>78443.3</v>
      </c>
      <c r="G47" s="44">
        <f t="shared" si="16"/>
        <v>14008.6</v>
      </c>
      <c r="H47" s="44"/>
      <c r="I47" s="44"/>
      <c r="J47" s="44">
        <v>14008.6</v>
      </c>
      <c r="K47" s="44">
        <f t="shared" si="8"/>
        <v>-64434.700000000004</v>
      </c>
      <c r="L47" s="13">
        <f>G47/C47*100</f>
        <v>17.858249206751882</v>
      </c>
    </row>
    <row r="48" spans="1:12" ht="19.5" customHeight="1">
      <c r="A48" s="8" t="s">
        <v>115</v>
      </c>
      <c r="B48" s="29"/>
      <c r="C48" s="44">
        <f t="shared" si="15"/>
        <v>0</v>
      </c>
      <c r="D48" s="44"/>
      <c r="E48" s="44"/>
      <c r="F48" s="44"/>
      <c r="G48" s="44">
        <f t="shared" si="16"/>
        <v>0</v>
      </c>
      <c r="H48" s="44"/>
      <c r="I48" s="44"/>
      <c r="J48" s="44"/>
      <c r="K48" s="44">
        <f t="shared" si="8"/>
        <v>0</v>
      </c>
      <c r="L48" s="13"/>
    </row>
    <row r="49" spans="1:12" ht="34.5" customHeight="1">
      <c r="A49" s="8" t="s">
        <v>120</v>
      </c>
      <c r="B49" s="29"/>
      <c r="C49" s="44">
        <f t="shared" si="15"/>
        <v>4389.8</v>
      </c>
      <c r="D49" s="44"/>
      <c r="E49" s="44"/>
      <c r="F49" s="44">
        <v>4389.8</v>
      </c>
      <c r="G49" s="44">
        <f t="shared" si="16"/>
        <v>3079.4</v>
      </c>
      <c r="H49" s="44"/>
      <c r="I49" s="44"/>
      <c r="J49" s="44">
        <v>3079.4</v>
      </c>
      <c r="K49" s="44">
        <f t="shared" si="8"/>
        <v>-1310.4</v>
      </c>
      <c r="L49" s="13">
        <f aca="true" t="shared" si="17" ref="L49:L67">G49/C49*100</f>
        <v>70.14898173037496</v>
      </c>
    </row>
    <row r="50" spans="1:12" ht="93" customHeight="1">
      <c r="A50" s="8" t="s">
        <v>166</v>
      </c>
      <c r="B50" s="29" t="s">
        <v>40</v>
      </c>
      <c r="C50" s="44">
        <f t="shared" si="15"/>
        <v>1000</v>
      </c>
      <c r="D50" s="44"/>
      <c r="E50" s="44"/>
      <c r="F50" s="44">
        <v>1000</v>
      </c>
      <c r="G50" s="44">
        <f t="shared" si="16"/>
        <v>0</v>
      </c>
      <c r="H50" s="44"/>
      <c r="I50" s="44"/>
      <c r="J50" s="44"/>
      <c r="K50" s="44">
        <f t="shared" si="8"/>
        <v>-1000</v>
      </c>
      <c r="L50" s="13">
        <f t="shared" si="17"/>
        <v>0</v>
      </c>
    </row>
    <row r="51" spans="1:12" ht="78" customHeight="1">
      <c r="A51" s="8" t="s">
        <v>162</v>
      </c>
      <c r="B51" s="29" t="s">
        <v>40</v>
      </c>
      <c r="C51" s="44">
        <f t="shared" si="15"/>
        <v>1000</v>
      </c>
      <c r="D51" s="44"/>
      <c r="E51" s="44"/>
      <c r="F51" s="44">
        <v>1000</v>
      </c>
      <c r="G51" s="44">
        <f t="shared" si="16"/>
        <v>0</v>
      </c>
      <c r="H51" s="44"/>
      <c r="I51" s="44"/>
      <c r="J51" s="44"/>
      <c r="K51" s="44">
        <f t="shared" si="8"/>
        <v>-1000</v>
      </c>
      <c r="L51" s="13">
        <f t="shared" si="17"/>
        <v>0</v>
      </c>
    </row>
    <row r="52" spans="1:12" ht="80.25" customHeight="1">
      <c r="A52" s="8" t="s">
        <v>154</v>
      </c>
      <c r="B52" s="29" t="s">
        <v>40</v>
      </c>
      <c r="C52" s="44">
        <f t="shared" si="15"/>
        <v>1000</v>
      </c>
      <c r="D52" s="44"/>
      <c r="E52" s="44"/>
      <c r="F52" s="44">
        <v>1000</v>
      </c>
      <c r="G52" s="44">
        <f t="shared" si="16"/>
        <v>0</v>
      </c>
      <c r="H52" s="44"/>
      <c r="I52" s="44"/>
      <c r="J52" s="44"/>
      <c r="K52" s="44">
        <f t="shared" si="8"/>
        <v>-1000</v>
      </c>
      <c r="L52" s="13">
        <f t="shared" si="17"/>
        <v>0</v>
      </c>
    </row>
    <row r="53" spans="1:12" ht="97.5" customHeight="1">
      <c r="A53" s="8" t="s">
        <v>209</v>
      </c>
      <c r="B53" s="29" t="s">
        <v>40</v>
      </c>
      <c r="C53" s="44">
        <f t="shared" si="15"/>
        <v>1748.6</v>
      </c>
      <c r="D53" s="44"/>
      <c r="E53" s="44"/>
      <c r="F53" s="44">
        <v>1748.6</v>
      </c>
      <c r="G53" s="44">
        <f t="shared" si="16"/>
        <v>0</v>
      </c>
      <c r="H53" s="44"/>
      <c r="I53" s="44"/>
      <c r="J53" s="44"/>
      <c r="K53" s="44">
        <f t="shared" si="8"/>
        <v>-1748.6</v>
      </c>
      <c r="L53" s="13">
        <f t="shared" si="17"/>
        <v>0</v>
      </c>
    </row>
    <row r="54" spans="1:12" ht="90.75" customHeight="1">
      <c r="A54" s="8" t="s">
        <v>7</v>
      </c>
      <c r="B54" s="29" t="s">
        <v>40</v>
      </c>
      <c r="C54" s="44">
        <f t="shared" si="15"/>
        <v>1443.8</v>
      </c>
      <c r="D54" s="44"/>
      <c r="E54" s="44"/>
      <c r="F54" s="44">
        <v>1443.8</v>
      </c>
      <c r="G54" s="44">
        <f t="shared" si="16"/>
        <v>0</v>
      </c>
      <c r="H54" s="44"/>
      <c r="I54" s="44"/>
      <c r="J54" s="44"/>
      <c r="K54" s="44">
        <f t="shared" si="8"/>
        <v>-1443.8</v>
      </c>
      <c r="L54" s="13">
        <f t="shared" si="17"/>
        <v>0</v>
      </c>
    </row>
    <row r="55" spans="1:12" ht="17.25" customHeight="1">
      <c r="A55" s="11" t="s">
        <v>60</v>
      </c>
      <c r="B55" s="29"/>
      <c r="C55" s="45">
        <f>C56</f>
        <v>500</v>
      </c>
      <c r="D55" s="45">
        <f>D56</f>
        <v>0</v>
      </c>
      <c r="E55" s="45">
        <f>E56</f>
        <v>0</v>
      </c>
      <c r="F55" s="45">
        <f>F56</f>
        <v>500</v>
      </c>
      <c r="G55" s="44">
        <f t="shared" si="16"/>
        <v>0</v>
      </c>
      <c r="H55" s="45">
        <f>H56</f>
        <v>0</v>
      </c>
      <c r="I55" s="45">
        <f>I56</f>
        <v>0</v>
      </c>
      <c r="J55" s="45">
        <f>J56</f>
        <v>0</v>
      </c>
      <c r="K55" s="45">
        <f t="shared" si="8"/>
        <v>-500</v>
      </c>
      <c r="L55" s="52">
        <f t="shared" si="17"/>
        <v>0</v>
      </c>
    </row>
    <row r="56" spans="1:12" ht="68.25" customHeight="1">
      <c r="A56" s="10" t="s">
        <v>163</v>
      </c>
      <c r="B56" s="29" t="s">
        <v>40</v>
      </c>
      <c r="C56" s="44">
        <f>D56+E56+F56</f>
        <v>500</v>
      </c>
      <c r="D56" s="44"/>
      <c r="E56" s="44"/>
      <c r="F56" s="44">
        <v>500</v>
      </c>
      <c r="G56" s="44">
        <f t="shared" si="16"/>
        <v>0</v>
      </c>
      <c r="H56" s="44"/>
      <c r="I56" s="44"/>
      <c r="J56" s="44"/>
      <c r="K56" s="44">
        <f t="shared" si="8"/>
        <v>-500</v>
      </c>
      <c r="L56" s="13">
        <f t="shared" si="17"/>
        <v>0</v>
      </c>
    </row>
    <row r="57" spans="1:12" ht="22.5" customHeight="1">
      <c r="A57" s="54" t="s">
        <v>20</v>
      </c>
      <c r="B57" s="56"/>
      <c r="C57" s="57">
        <f aca="true" t="shared" si="18" ref="C57:F58">C58</f>
        <v>81820.2</v>
      </c>
      <c r="D57" s="57">
        <f t="shared" si="18"/>
        <v>5290.9</v>
      </c>
      <c r="E57" s="57">
        <f t="shared" si="18"/>
        <v>76529.3</v>
      </c>
      <c r="F57" s="57">
        <f t="shared" si="18"/>
        <v>0</v>
      </c>
      <c r="G57" s="57">
        <f t="shared" si="16"/>
        <v>13829.3</v>
      </c>
      <c r="H57" s="57">
        <f aca="true" t="shared" si="19" ref="H57:J58">H58</f>
        <v>0</v>
      </c>
      <c r="I57" s="57">
        <f t="shared" si="19"/>
        <v>13829.3</v>
      </c>
      <c r="J57" s="57">
        <f t="shared" si="19"/>
        <v>0</v>
      </c>
      <c r="K57" s="57">
        <f t="shared" si="8"/>
        <v>-67990.9</v>
      </c>
      <c r="L57" s="58">
        <f t="shared" si="17"/>
        <v>16.902060860276556</v>
      </c>
    </row>
    <row r="58" spans="1:12" ht="22.5" customHeight="1">
      <c r="A58" s="11" t="s">
        <v>72</v>
      </c>
      <c r="B58" s="29"/>
      <c r="C58" s="44">
        <f t="shared" si="18"/>
        <v>81820.2</v>
      </c>
      <c r="D58" s="44">
        <f t="shared" si="18"/>
        <v>5290.9</v>
      </c>
      <c r="E58" s="44">
        <f t="shared" si="18"/>
        <v>76529.3</v>
      </c>
      <c r="F58" s="44">
        <f t="shared" si="18"/>
        <v>0</v>
      </c>
      <c r="G58" s="44">
        <f t="shared" si="16"/>
        <v>13829.3</v>
      </c>
      <c r="H58" s="44">
        <f t="shared" si="19"/>
        <v>0</v>
      </c>
      <c r="I58" s="44">
        <f t="shared" si="19"/>
        <v>13829.3</v>
      </c>
      <c r="J58" s="44">
        <f t="shared" si="19"/>
        <v>0</v>
      </c>
      <c r="K58" s="44">
        <f t="shared" si="8"/>
        <v>-67990.9</v>
      </c>
      <c r="L58" s="13">
        <f t="shared" si="17"/>
        <v>16.902060860276556</v>
      </c>
    </row>
    <row r="59" spans="1:12" ht="41.25" customHeight="1">
      <c r="A59" s="10" t="s">
        <v>73</v>
      </c>
      <c r="B59" s="29" t="s">
        <v>40</v>
      </c>
      <c r="C59" s="44">
        <f>D59+E59+F59</f>
        <v>81820.2</v>
      </c>
      <c r="D59" s="44">
        <v>5290.9</v>
      </c>
      <c r="E59" s="44">
        <v>76529.3</v>
      </c>
      <c r="F59" s="44"/>
      <c r="G59" s="44">
        <f t="shared" si="16"/>
        <v>13829.3</v>
      </c>
      <c r="H59" s="44"/>
      <c r="I59" s="44">
        <v>13829.3</v>
      </c>
      <c r="J59" s="44"/>
      <c r="K59" s="44">
        <f t="shared" si="8"/>
        <v>-67990.9</v>
      </c>
      <c r="L59" s="13">
        <f t="shared" si="17"/>
        <v>16.902060860276556</v>
      </c>
    </row>
    <row r="60" spans="1:12" ht="19.5" customHeight="1">
      <c r="A60" s="6" t="s">
        <v>61</v>
      </c>
      <c r="B60" s="6"/>
      <c r="C60" s="46">
        <f aca="true" t="shared" si="20" ref="C60:J60">C61</f>
        <v>32093.4</v>
      </c>
      <c r="D60" s="46">
        <f t="shared" si="20"/>
        <v>0</v>
      </c>
      <c r="E60" s="46">
        <f t="shared" si="20"/>
        <v>0</v>
      </c>
      <c r="F60" s="46">
        <f t="shared" si="20"/>
        <v>32093.4</v>
      </c>
      <c r="G60" s="46">
        <f t="shared" si="20"/>
        <v>12000</v>
      </c>
      <c r="H60" s="46">
        <f t="shared" si="20"/>
        <v>0</v>
      </c>
      <c r="I60" s="46">
        <f t="shared" si="20"/>
        <v>0</v>
      </c>
      <c r="J60" s="46">
        <f t="shared" si="20"/>
        <v>12000</v>
      </c>
      <c r="K60" s="46">
        <f t="shared" si="8"/>
        <v>-20093.4</v>
      </c>
      <c r="L60" s="14">
        <f t="shared" si="17"/>
        <v>37.39086541157995</v>
      </c>
    </row>
    <row r="61" spans="1:12" ht="17.25" customHeight="1">
      <c r="A61" s="7" t="s">
        <v>62</v>
      </c>
      <c r="B61" s="7"/>
      <c r="C61" s="45">
        <f aca="true" t="shared" si="21" ref="C61:J61">C62+C63+C64+C65+C66</f>
        <v>32093.4</v>
      </c>
      <c r="D61" s="45">
        <f t="shared" si="21"/>
        <v>0</v>
      </c>
      <c r="E61" s="45">
        <f t="shared" si="21"/>
        <v>0</v>
      </c>
      <c r="F61" s="45">
        <f t="shared" si="21"/>
        <v>32093.4</v>
      </c>
      <c r="G61" s="45">
        <f t="shared" si="21"/>
        <v>12000</v>
      </c>
      <c r="H61" s="45">
        <f t="shared" si="21"/>
        <v>0</v>
      </c>
      <c r="I61" s="45">
        <f t="shared" si="21"/>
        <v>0</v>
      </c>
      <c r="J61" s="45">
        <f t="shared" si="21"/>
        <v>12000</v>
      </c>
      <c r="K61" s="45">
        <f t="shared" si="8"/>
        <v>-20093.4</v>
      </c>
      <c r="L61" s="52">
        <f t="shared" si="17"/>
        <v>37.39086541157995</v>
      </c>
    </row>
    <row r="62" spans="1:12" ht="48" customHeight="1">
      <c r="A62" s="8" t="s">
        <v>63</v>
      </c>
      <c r="B62" s="29" t="s">
        <v>40</v>
      </c>
      <c r="C62" s="44">
        <f>D62+E62+F62</f>
        <v>16139.2</v>
      </c>
      <c r="D62" s="44"/>
      <c r="E62" s="44"/>
      <c r="F62" s="44">
        <v>16139.2</v>
      </c>
      <c r="G62" s="44">
        <f>H62+I62+J62</f>
        <v>12000</v>
      </c>
      <c r="H62" s="44"/>
      <c r="I62" s="44"/>
      <c r="J62" s="44">
        <v>12000</v>
      </c>
      <c r="K62" s="44">
        <f t="shared" si="8"/>
        <v>-4139.200000000001</v>
      </c>
      <c r="L62" s="13">
        <f t="shared" si="17"/>
        <v>74.35312778824229</v>
      </c>
    </row>
    <row r="63" spans="1:12" ht="36.75" customHeight="1">
      <c r="A63" s="8" t="s">
        <v>101</v>
      </c>
      <c r="B63" s="29" t="s">
        <v>40</v>
      </c>
      <c r="C63" s="44">
        <f>D63+E63+F63</f>
        <v>12954.2</v>
      </c>
      <c r="D63" s="44"/>
      <c r="E63" s="44"/>
      <c r="F63" s="44">
        <v>12954.2</v>
      </c>
      <c r="G63" s="44">
        <f>H63+I63+J63</f>
        <v>0</v>
      </c>
      <c r="H63" s="44"/>
      <c r="I63" s="44"/>
      <c r="J63" s="44"/>
      <c r="K63" s="44">
        <f t="shared" si="8"/>
        <v>-12954.2</v>
      </c>
      <c r="L63" s="13">
        <f t="shared" si="17"/>
        <v>0</v>
      </c>
    </row>
    <row r="64" spans="1:12" ht="63" customHeight="1">
      <c r="A64" s="8" t="s">
        <v>164</v>
      </c>
      <c r="B64" s="29" t="s">
        <v>40</v>
      </c>
      <c r="C64" s="44">
        <f>D64+E64+F64</f>
        <v>1000</v>
      </c>
      <c r="D64" s="44"/>
      <c r="E64" s="44"/>
      <c r="F64" s="44">
        <v>1000</v>
      </c>
      <c r="G64" s="44">
        <f>H64+I64+J64</f>
        <v>0</v>
      </c>
      <c r="H64" s="44"/>
      <c r="I64" s="44"/>
      <c r="J64" s="44"/>
      <c r="K64" s="44">
        <f t="shared" si="8"/>
        <v>-1000</v>
      </c>
      <c r="L64" s="13">
        <f t="shared" si="17"/>
        <v>0</v>
      </c>
    </row>
    <row r="65" spans="1:12" ht="51" customHeight="1">
      <c r="A65" s="8" t="s">
        <v>159</v>
      </c>
      <c r="B65" s="29" t="s">
        <v>40</v>
      </c>
      <c r="C65" s="44">
        <f>D65+E65+F65</f>
        <v>1000</v>
      </c>
      <c r="D65" s="44"/>
      <c r="E65" s="44"/>
      <c r="F65" s="44">
        <v>1000</v>
      </c>
      <c r="G65" s="44">
        <f>H65+I65+J65</f>
        <v>0</v>
      </c>
      <c r="H65" s="44"/>
      <c r="I65" s="44"/>
      <c r="J65" s="44"/>
      <c r="K65" s="44">
        <f t="shared" si="8"/>
        <v>-1000</v>
      </c>
      <c r="L65" s="13">
        <f t="shared" si="17"/>
        <v>0</v>
      </c>
    </row>
    <row r="66" spans="1:12" ht="50.25" customHeight="1">
      <c r="A66" s="8" t="s">
        <v>160</v>
      </c>
      <c r="B66" s="29" t="s">
        <v>40</v>
      </c>
      <c r="C66" s="44">
        <f>D66+E66+F66</f>
        <v>1000</v>
      </c>
      <c r="D66" s="44"/>
      <c r="E66" s="44"/>
      <c r="F66" s="44">
        <v>1000</v>
      </c>
      <c r="G66" s="44">
        <f>H66+I66+J66</f>
        <v>0</v>
      </c>
      <c r="H66" s="44"/>
      <c r="I66" s="44"/>
      <c r="J66" s="44"/>
      <c r="K66" s="44">
        <f t="shared" si="8"/>
        <v>-1000</v>
      </c>
      <c r="L66" s="13">
        <f t="shared" si="17"/>
        <v>0</v>
      </c>
    </row>
    <row r="67" spans="1:12" s="5" customFormat="1" ht="33.75" customHeight="1">
      <c r="A67" s="6" t="s">
        <v>21</v>
      </c>
      <c r="B67" s="6"/>
      <c r="C67" s="46">
        <f aca="true" t="shared" si="22" ref="C67:J67">C9+C12+C25+C37+C57+C60</f>
        <v>1050275.9</v>
      </c>
      <c r="D67" s="46">
        <f t="shared" si="22"/>
        <v>120224.9</v>
      </c>
      <c r="E67" s="46">
        <f t="shared" si="22"/>
        <v>556844.7000000001</v>
      </c>
      <c r="F67" s="46">
        <f t="shared" si="22"/>
        <v>373206.30000000005</v>
      </c>
      <c r="G67" s="46">
        <f t="shared" si="22"/>
        <v>766832.6000000001</v>
      </c>
      <c r="H67" s="46">
        <f t="shared" si="22"/>
        <v>105899</v>
      </c>
      <c r="I67" s="46">
        <f t="shared" si="22"/>
        <v>454784.19999999995</v>
      </c>
      <c r="J67" s="46">
        <f t="shared" si="22"/>
        <v>206149.4</v>
      </c>
      <c r="K67" s="46">
        <f t="shared" si="8"/>
        <v>-283443.2999999998</v>
      </c>
      <c r="L67" s="14">
        <f t="shared" si="17"/>
        <v>73.01249128919365</v>
      </c>
    </row>
    <row r="69" spans="1:3" ht="30.75" customHeight="1">
      <c r="A69" s="25" t="s">
        <v>33</v>
      </c>
      <c r="C69" s="25" t="s">
        <v>37</v>
      </c>
    </row>
    <row r="70" ht="57.75" customHeight="1">
      <c r="A70" s="1" t="s">
        <v>44</v>
      </c>
    </row>
    <row r="71" ht="15">
      <c r="B71" s="25"/>
    </row>
  </sheetData>
  <mergeCells count="18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A15:A16"/>
    <mergeCell ref="A17:A18"/>
    <mergeCell ref="A35:A36"/>
    <mergeCell ref="B35:B36"/>
  </mergeCells>
  <printOptions/>
  <pageMargins left="0.27" right="0.17" top="0.38" bottom="0.49" header="0.55" footer="0.57"/>
  <pageSetup fitToHeight="2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71"/>
  <sheetViews>
    <sheetView showZeros="0" view="pageBreakPreview" zoomScale="75" zoomScaleSheetLayoutView="75" workbookViewId="0" topLeftCell="A1">
      <pane xSplit="1" ySplit="8" topLeftCell="B51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E53" sqref="E53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875" style="1" customWidth="1"/>
    <col min="5" max="5" width="17.875" style="1" customWidth="1"/>
    <col min="6" max="6" width="18.25390625" style="1" customWidth="1"/>
    <col min="7" max="7" width="18.00390625" style="1" customWidth="1"/>
    <col min="8" max="8" width="12.00390625" style="1" customWidth="1"/>
    <col min="9" max="9" width="15.00390625" style="1" customWidth="1"/>
    <col min="10" max="10" width="12.875" style="1" customWidth="1"/>
    <col min="11" max="11" width="15.2539062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177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5"/>
      <c r="B3" s="75"/>
      <c r="C3" s="75"/>
      <c r="D3" s="75"/>
      <c r="E3" s="75"/>
      <c r="F3" s="75"/>
      <c r="G3" s="24"/>
      <c r="H3" s="24"/>
      <c r="I3" s="24"/>
      <c r="J3" s="24"/>
      <c r="K3" s="24"/>
      <c r="L3" s="2"/>
      <c r="M3" s="2"/>
      <c r="N3" s="2"/>
    </row>
    <row r="4" spans="1:28" ht="12" customHeight="1">
      <c r="A4" s="78" t="s">
        <v>32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6" t="s">
        <v>29</v>
      </c>
      <c r="B5" s="72" t="s">
        <v>39</v>
      </c>
      <c r="C5" s="77" t="s">
        <v>47</v>
      </c>
      <c r="D5" s="77"/>
      <c r="E5" s="77"/>
      <c r="F5" s="77"/>
      <c r="G5" s="81" t="s">
        <v>178</v>
      </c>
      <c r="H5" s="82"/>
      <c r="I5" s="82"/>
      <c r="J5" s="83"/>
      <c r="K5" s="72" t="s">
        <v>34</v>
      </c>
      <c r="L5" s="79" t="s">
        <v>36</v>
      </c>
    </row>
    <row r="6" spans="1:12" ht="29.25" customHeight="1">
      <c r="A6" s="76"/>
      <c r="B6" s="73"/>
      <c r="C6" s="77" t="s">
        <v>10</v>
      </c>
      <c r="D6" s="77" t="s">
        <v>11</v>
      </c>
      <c r="E6" s="77"/>
      <c r="F6" s="77"/>
      <c r="G6" s="84" t="s">
        <v>10</v>
      </c>
      <c r="H6" s="81" t="s">
        <v>11</v>
      </c>
      <c r="I6" s="82"/>
      <c r="J6" s="83"/>
      <c r="K6" s="74"/>
      <c r="L6" s="80"/>
    </row>
    <row r="7" spans="1:12" ht="30.75" customHeight="1">
      <c r="A7" s="76"/>
      <c r="B7" s="74"/>
      <c r="C7" s="77"/>
      <c r="D7" s="30" t="s">
        <v>12</v>
      </c>
      <c r="E7" s="30" t="s">
        <v>13</v>
      </c>
      <c r="F7" s="30" t="s">
        <v>14</v>
      </c>
      <c r="G7" s="85"/>
      <c r="H7" s="30" t="s">
        <v>12</v>
      </c>
      <c r="I7" s="30" t="s">
        <v>13</v>
      </c>
      <c r="J7" s="30" t="s">
        <v>14</v>
      </c>
      <c r="K7" s="30" t="s">
        <v>35</v>
      </c>
      <c r="L7" s="30" t="s">
        <v>35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0">
        <v>12</v>
      </c>
    </row>
    <row r="9" spans="1:12" ht="20.25" customHeight="1">
      <c r="A9" s="16" t="s">
        <v>24</v>
      </c>
      <c r="B9" s="16"/>
      <c r="C9" s="46">
        <f aca="true" t="shared" si="0" ref="C9:J10">C10</f>
        <v>18000</v>
      </c>
      <c r="D9" s="46">
        <f t="shared" si="0"/>
        <v>0</v>
      </c>
      <c r="E9" s="46">
        <f t="shared" si="0"/>
        <v>0</v>
      </c>
      <c r="F9" s="46">
        <f t="shared" si="0"/>
        <v>18000</v>
      </c>
      <c r="G9" s="48">
        <f t="shared" si="0"/>
        <v>18000</v>
      </c>
      <c r="H9" s="48">
        <f t="shared" si="0"/>
        <v>0</v>
      </c>
      <c r="I9" s="48">
        <f t="shared" si="0"/>
        <v>0</v>
      </c>
      <c r="J9" s="48">
        <f t="shared" si="0"/>
        <v>18000</v>
      </c>
      <c r="K9" s="46">
        <f aca="true" t="shared" si="1" ref="K9:K15">G9-C9</f>
        <v>0</v>
      </c>
      <c r="L9" s="49">
        <f aca="true" t="shared" si="2" ref="L9:L15">G9/C9*100</f>
        <v>100</v>
      </c>
    </row>
    <row r="10" spans="1:12" ht="50.25" customHeight="1">
      <c r="A10" s="17" t="s">
        <v>25</v>
      </c>
      <c r="B10" s="17"/>
      <c r="C10" s="45">
        <f t="shared" si="0"/>
        <v>18000</v>
      </c>
      <c r="D10" s="45">
        <f t="shared" si="0"/>
        <v>0</v>
      </c>
      <c r="E10" s="45">
        <f t="shared" si="0"/>
        <v>0</v>
      </c>
      <c r="F10" s="45">
        <f t="shared" si="0"/>
        <v>18000</v>
      </c>
      <c r="G10" s="41">
        <f t="shared" si="0"/>
        <v>18000</v>
      </c>
      <c r="H10" s="41">
        <f t="shared" si="0"/>
        <v>0</v>
      </c>
      <c r="I10" s="41">
        <f t="shared" si="0"/>
        <v>0</v>
      </c>
      <c r="J10" s="41">
        <f t="shared" si="0"/>
        <v>18000</v>
      </c>
      <c r="K10" s="45">
        <f t="shared" si="1"/>
        <v>0</v>
      </c>
      <c r="L10" s="50">
        <f t="shared" si="2"/>
        <v>100</v>
      </c>
    </row>
    <row r="11" spans="1:12" ht="48.75" customHeight="1">
      <c r="A11" s="18" t="s">
        <v>30</v>
      </c>
      <c r="B11" s="29" t="s">
        <v>40</v>
      </c>
      <c r="C11" s="44">
        <f>D11+E11+F11</f>
        <v>18000</v>
      </c>
      <c r="D11" s="44"/>
      <c r="E11" s="44"/>
      <c r="F11" s="44">
        <v>18000</v>
      </c>
      <c r="G11" s="39">
        <f>H11+I11+J11</f>
        <v>18000</v>
      </c>
      <c r="H11" s="39"/>
      <c r="I11" s="39"/>
      <c r="J11" s="39">
        <v>18000</v>
      </c>
      <c r="K11" s="44">
        <f t="shared" si="1"/>
        <v>0</v>
      </c>
      <c r="L11" s="4">
        <f t="shared" si="2"/>
        <v>100</v>
      </c>
    </row>
    <row r="12" spans="1:12" ht="18.75" customHeight="1">
      <c r="A12" s="12" t="s">
        <v>17</v>
      </c>
      <c r="B12" s="12"/>
      <c r="C12" s="40">
        <f aca="true" t="shared" si="3" ref="C12:J12">C13</f>
        <v>527795</v>
      </c>
      <c r="D12" s="40">
        <f t="shared" si="3"/>
        <v>114934</v>
      </c>
      <c r="E12" s="40">
        <f t="shared" si="3"/>
        <v>400000</v>
      </c>
      <c r="F12" s="40">
        <f t="shared" si="3"/>
        <v>12861</v>
      </c>
      <c r="G12" s="40">
        <f t="shared" si="3"/>
        <v>504628.8</v>
      </c>
      <c r="H12" s="40">
        <f t="shared" si="3"/>
        <v>105899</v>
      </c>
      <c r="I12" s="40">
        <f t="shared" si="3"/>
        <v>395036.3</v>
      </c>
      <c r="J12" s="40">
        <f t="shared" si="3"/>
        <v>3693.5</v>
      </c>
      <c r="K12" s="46">
        <f t="shared" si="1"/>
        <v>-23166.20000000001</v>
      </c>
      <c r="L12" s="49">
        <f t="shared" si="2"/>
        <v>95.6107579647401</v>
      </c>
    </row>
    <row r="13" spans="1:12" ht="15.75" customHeight="1">
      <c r="A13" s="7" t="s">
        <v>90</v>
      </c>
      <c r="B13" s="7"/>
      <c r="C13" s="45">
        <f aca="true" t="shared" si="4" ref="C13:J13">C14+C15+C16+C17+C18+C19+C20+C21+C22+C23+C24</f>
        <v>527795</v>
      </c>
      <c r="D13" s="45">
        <f t="shared" si="4"/>
        <v>114934</v>
      </c>
      <c r="E13" s="45">
        <f t="shared" si="4"/>
        <v>400000</v>
      </c>
      <c r="F13" s="45">
        <f t="shared" si="4"/>
        <v>12861</v>
      </c>
      <c r="G13" s="45">
        <f t="shared" si="4"/>
        <v>504628.8</v>
      </c>
      <c r="H13" s="45">
        <f t="shared" si="4"/>
        <v>105899</v>
      </c>
      <c r="I13" s="45">
        <f t="shared" si="4"/>
        <v>395036.3</v>
      </c>
      <c r="J13" s="45">
        <f t="shared" si="4"/>
        <v>3693.5</v>
      </c>
      <c r="K13" s="45">
        <f t="shared" si="1"/>
        <v>-23166.20000000001</v>
      </c>
      <c r="L13" s="50">
        <f t="shared" si="2"/>
        <v>95.6107579647401</v>
      </c>
    </row>
    <row r="14" spans="1:12" ht="60.75" customHeight="1">
      <c r="A14" s="22" t="s">
        <v>49</v>
      </c>
      <c r="B14" s="29" t="s">
        <v>40</v>
      </c>
      <c r="C14" s="42">
        <f aca="true" t="shared" si="5" ref="C14:C24">D14+E14+F14</f>
        <v>1000</v>
      </c>
      <c r="D14" s="42"/>
      <c r="E14" s="42"/>
      <c r="F14" s="42">
        <v>1000</v>
      </c>
      <c r="G14" s="42">
        <f aca="true" t="shared" si="6" ref="G14:G23">H14+I14+J14</f>
        <v>0</v>
      </c>
      <c r="H14" s="42"/>
      <c r="I14" s="42"/>
      <c r="J14" s="42"/>
      <c r="K14" s="44">
        <f t="shared" si="1"/>
        <v>-1000</v>
      </c>
      <c r="L14" s="4">
        <f t="shared" si="2"/>
        <v>0</v>
      </c>
    </row>
    <row r="15" spans="1:12" ht="30" customHeight="1">
      <c r="A15" s="90" t="s">
        <v>103</v>
      </c>
      <c r="B15" s="29" t="s">
        <v>40</v>
      </c>
      <c r="C15" s="42">
        <f t="shared" si="5"/>
        <v>106934</v>
      </c>
      <c r="D15" s="42">
        <v>106934</v>
      </c>
      <c r="E15" s="42"/>
      <c r="F15" s="42"/>
      <c r="G15" s="42">
        <f t="shared" si="6"/>
        <v>105899</v>
      </c>
      <c r="H15" s="42">
        <v>105899</v>
      </c>
      <c r="I15" s="42"/>
      <c r="J15" s="42"/>
      <c r="K15" s="44">
        <f t="shared" si="1"/>
        <v>-1035</v>
      </c>
      <c r="L15" s="4">
        <f t="shared" si="2"/>
        <v>99.03211326612677</v>
      </c>
    </row>
    <row r="16" spans="1:12" ht="38.25" customHeight="1">
      <c r="A16" s="91"/>
      <c r="B16" s="47" t="s">
        <v>172</v>
      </c>
      <c r="C16" s="42">
        <f t="shared" si="5"/>
        <v>8000</v>
      </c>
      <c r="D16" s="42">
        <v>8000</v>
      </c>
      <c r="E16" s="42"/>
      <c r="F16" s="42"/>
      <c r="G16" s="42">
        <f t="shared" si="6"/>
        <v>0</v>
      </c>
      <c r="H16" s="42"/>
      <c r="I16" s="42"/>
      <c r="J16" s="42"/>
      <c r="K16" s="44"/>
      <c r="L16" s="4"/>
    </row>
    <row r="17" spans="1:12" ht="36.75" customHeight="1">
      <c r="A17" s="90" t="s">
        <v>176</v>
      </c>
      <c r="B17" s="29" t="s">
        <v>40</v>
      </c>
      <c r="C17" s="42">
        <f t="shared" si="5"/>
        <v>4272.4</v>
      </c>
      <c r="D17" s="42"/>
      <c r="E17" s="42"/>
      <c r="F17" s="42">
        <v>4272.4</v>
      </c>
      <c r="G17" s="42">
        <f t="shared" si="6"/>
        <v>3693.5</v>
      </c>
      <c r="H17" s="42"/>
      <c r="I17" s="42"/>
      <c r="J17" s="42">
        <v>3693.5</v>
      </c>
      <c r="K17" s="44">
        <f>G17-C17</f>
        <v>-578.8999999999996</v>
      </c>
      <c r="L17" s="4">
        <f>G17/C17*100</f>
        <v>86.45023874169087</v>
      </c>
    </row>
    <row r="18" spans="1:12" ht="58.5" customHeight="1">
      <c r="A18" s="91"/>
      <c r="B18" s="29" t="s">
        <v>40</v>
      </c>
      <c r="C18" s="42">
        <f t="shared" si="5"/>
        <v>2588.6</v>
      </c>
      <c r="D18" s="42"/>
      <c r="E18" s="42"/>
      <c r="F18" s="42">
        <v>2588.6</v>
      </c>
      <c r="G18" s="42">
        <f t="shared" si="6"/>
        <v>0</v>
      </c>
      <c r="H18" s="42"/>
      <c r="I18" s="42"/>
      <c r="J18" s="42"/>
      <c r="K18" s="44"/>
      <c r="L18" s="4"/>
    </row>
    <row r="19" spans="1:12" ht="60.75" customHeight="1">
      <c r="A19" s="22" t="s">
        <v>65</v>
      </c>
      <c r="B19" s="29" t="s">
        <v>40</v>
      </c>
      <c r="C19" s="42">
        <f t="shared" si="5"/>
        <v>16185.9</v>
      </c>
      <c r="D19" s="42"/>
      <c r="E19" s="42">
        <v>16185.9</v>
      </c>
      <c r="F19" s="42"/>
      <c r="G19" s="42">
        <f t="shared" si="6"/>
        <v>16185.9</v>
      </c>
      <c r="H19" s="42"/>
      <c r="I19" s="42">
        <v>16185.9</v>
      </c>
      <c r="J19" s="42"/>
      <c r="K19" s="44">
        <f>G19-C19</f>
        <v>0</v>
      </c>
      <c r="L19" s="4">
        <f>G19/C19*100</f>
        <v>100</v>
      </c>
    </row>
    <row r="20" spans="1:12" ht="48.75" customHeight="1">
      <c r="A20" s="22" t="s">
        <v>31</v>
      </c>
      <c r="B20" s="47" t="s">
        <v>41</v>
      </c>
      <c r="C20" s="42">
        <f t="shared" si="5"/>
        <v>60.1</v>
      </c>
      <c r="D20" s="42"/>
      <c r="E20" s="42">
        <v>60.1</v>
      </c>
      <c r="F20" s="42"/>
      <c r="G20" s="42">
        <f t="shared" si="6"/>
        <v>0</v>
      </c>
      <c r="H20" s="42"/>
      <c r="I20" s="42"/>
      <c r="J20" s="42"/>
      <c r="K20" s="44">
        <f>G20-C20</f>
        <v>-60.1</v>
      </c>
      <c r="L20" s="4">
        <f>G20/C20*100</f>
        <v>0</v>
      </c>
    </row>
    <row r="21" spans="1:12" ht="49.5" customHeight="1">
      <c r="A21" s="22" t="s">
        <v>45</v>
      </c>
      <c r="B21" s="29" t="s">
        <v>40</v>
      </c>
      <c r="C21" s="42">
        <f t="shared" si="5"/>
        <v>98705.2</v>
      </c>
      <c r="D21" s="42"/>
      <c r="E21" s="42">
        <v>98705.2</v>
      </c>
      <c r="F21" s="42"/>
      <c r="G21" s="42">
        <f t="shared" si="6"/>
        <v>98705.2</v>
      </c>
      <c r="H21" s="42"/>
      <c r="I21" s="42">
        <v>98705.2</v>
      </c>
      <c r="J21" s="42"/>
      <c r="K21" s="44">
        <f>G21-C21</f>
        <v>0</v>
      </c>
      <c r="L21" s="4">
        <f>G21/C21*100</f>
        <v>100</v>
      </c>
    </row>
    <row r="22" spans="1:12" ht="60.75" customHeight="1">
      <c r="A22" s="22" t="s">
        <v>106</v>
      </c>
      <c r="B22" s="29" t="s">
        <v>40</v>
      </c>
      <c r="C22" s="42">
        <f t="shared" si="5"/>
        <v>186976.9</v>
      </c>
      <c r="D22" s="42"/>
      <c r="E22" s="42">
        <v>186976.9</v>
      </c>
      <c r="F22" s="42"/>
      <c r="G22" s="42">
        <f t="shared" si="6"/>
        <v>186976.9</v>
      </c>
      <c r="H22" s="42"/>
      <c r="I22" s="42">
        <v>186976.9</v>
      </c>
      <c r="J22" s="42"/>
      <c r="K22" s="44">
        <f>G22-C22</f>
        <v>0</v>
      </c>
      <c r="L22" s="4">
        <f>G22/C22*100</f>
        <v>100</v>
      </c>
    </row>
    <row r="23" spans="1:12" ht="60.75" customHeight="1">
      <c r="A23" s="22" t="s">
        <v>82</v>
      </c>
      <c r="B23" s="29" t="s">
        <v>40</v>
      </c>
      <c r="C23" s="42">
        <f t="shared" si="5"/>
        <v>98071.9</v>
      </c>
      <c r="D23" s="42"/>
      <c r="E23" s="42">
        <v>98071.9</v>
      </c>
      <c r="F23" s="42"/>
      <c r="G23" s="42">
        <f t="shared" si="6"/>
        <v>93168.3</v>
      </c>
      <c r="H23" s="42"/>
      <c r="I23" s="42">
        <v>93168.3</v>
      </c>
      <c r="J23" s="42"/>
      <c r="K23" s="44">
        <f>G23-C23</f>
        <v>-4903.599999999991</v>
      </c>
      <c r="L23" s="4">
        <f>G23/C23*100</f>
        <v>94.99999490169968</v>
      </c>
    </row>
    <row r="24" spans="1:12" ht="51.75" customHeight="1">
      <c r="A24" s="22" t="s">
        <v>151</v>
      </c>
      <c r="B24" s="29" t="s">
        <v>40</v>
      </c>
      <c r="C24" s="42">
        <f t="shared" si="5"/>
        <v>5000</v>
      </c>
      <c r="D24" s="42"/>
      <c r="E24" s="42"/>
      <c r="F24" s="42">
        <v>5000</v>
      </c>
      <c r="G24" s="42"/>
      <c r="H24" s="42"/>
      <c r="I24" s="42"/>
      <c r="J24" s="42"/>
      <c r="K24" s="44"/>
      <c r="L24" s="4"/>
    </row>
    <row r="25" spans="1:12" ht="30.75" customHeight="1">
      <c r="A25" s="6" t="s">
        <v>18</v>
      </c>
      <c r="B25" s="6"/>
      <c r="C25" s="40">
        <f aca="true" t="shared" si="7" ref="C25:J25">C26+C31+C34</f>
        <v>203178.4</v>
      </c>
      <c r="D25" s="40">
        <f t="shared" si="7"/>
        <v>0</v>
      </c>
      <c r="E25" s="40">
        <f t="shared" si="7"/>
        <v>80315.4</v>
      </c>
      <c r="F25" s="40">
        <f t="shared" si="7"/>
        <v>122863</v>
      </c>
      <c r="G25" s="40">
        <f t="shared" si="7"/>
        <v>135690</v>
      </c>
      <c r="H25" s="40">
        <f t="shared" si="7"/>
        <v>0</v>
      </c>
      <c r="I25" s="40">
        <f t="shared" si="7"/>
        <v>45918.6</v>
      </c>
      <c r="J25" s="40">
        <f t="shared" si="7"/>
        <v>89771.4</v>
      </c>
      <c r="K25" s="46">
        <f aca="true" t="shared" si="8" ref="K25:K67">G25-C25</f>
        <v>-67488.4</v>
      </c>
      <c r="L25" s="49">
        <f aca="true" t="shared" si="9" ref="L25:L41">G25/C25*100</f>
        <v>66.78367385509483</v>
      </c>
    </row>
    <row r="26" spans="1:12" ht="15.75" customHeight="1">
      <c r="A26" s="7" t="s">
        <v>22</v>
      </c>
      <c r="B26" s="7"/>
      <c r="C26" s="43">
        <f aca="true" t="shared" si="10" ref="C26:J26">C27+C28+C29+C30</f>
        <v>51788.4</v>
      </c>
      <c r="D26" s="43">
        <f t="shared" si="10"/>
        <v>0</v>
      </c>
      <c r="E26" s="43">
        <f t="shared" si="10"/>
        <v>18925.4</v>
      </c>
      <c r="F26" s="43">
        <f t="shared" si="10"/>
        <v>32863</v>
      </c>
      <c r="G26" s="43">
        <f t="shared" si="10"/>
        <v>28860.7</v>
      </c>
      <c r="H26" s="43">
        <f t="shared" si="10"/>
        <v>0</v>
      </c>
      <c r="I26" s="43">
        <f t="shared" si="10"/>
        <v>15864.9</v>
      </c>
      <c r="J26" s="43">
        <f t="shared" si="10"/>
        <v>12995.800000000001</v>
      </c>
      <c r="K26" s="45">
        <f t="shared" si="8"/>
        <v>-22927.7</v>
      </c>
      <c r="L26" s="50">
        <f t="shared" si="9"/>
        <v>55.728116721119015</v>
      </c>
    </row>
    <row r="27" spans="1:12" ht="34.5" customHeight="1">
      <c r="A27" s="10" t="s">
        <v>50</v>
      </c>
      <c r="B27" s="29" t="s">
        <v>40</v>
      </c>
      <c r="C27" s="42">
        <f>D27+E27+F27</f>
        <v>16500</v>
      </c>
      <c r="D27" s="42"/>
      <c r="E27" s="42"/>
      <c r="F27" s="42">
        <v>16500</v>
      </c>
      <c r="G27" s="42">
        <f>H27+I27+J27</f>
        <v>11274.2</v>
      </c>
      <c r="H27" s="42"/>
      <c r="I27" s="42"/>
      <c r="J27" s="42">
        <v>11274.2</v>
      </c>
      <c r="K27" s="44">
        <f t="shared" si="8"/>
        <v>-5225.799999999999</v>
      </c>
      <c r="L27" s="4">
        <f t="shared" si="9"/>
        <v>68.32848484848485</v>
      </c>
    </row>
    <row r="28" spans="1:12" ht="34.5" customHeight="1">
      <c r="A28" s="10" t="s">
        <v>126</v>
      </c>
      <c r="B28" s="29" t="s">
        <v>40</v>
      </c>
      <c r="C28" s="42">
        <f>D28+E28+F28</f>
        <v>3146.9</v>
      </c>
      <c r="D28" s="42"/>
      <c r="E28" s="42"/>
      <c r="F28" s="42">
        <v>3146.9</v>
      </c>
      <c r="G28" s="42">
        <f>H28+I28+J28</f>
        <v>1721.6</v>
      </c>
      <c r="H28" s="42"/>
      <c r="I28" s="42"/>
      <c r="J28" s="42">
        <v>1721.6</v>
      </c>
      <c r="K28" s="44">
        <f t="shared" si="8"/>
        <v>-1425.3000000000002</v>
      </c>
      <c r="L28" s="4">
        <f t="shared" si="9"/>
        <v>54.707807683752264</v>
      </c>
    </row>
    <row r="29" spans="1:12" ht="30.75" customHeight="1">
      <c r="A29" s="10" t="s">
        <v>9</v>
      </c>
      <c r="B29" s="29" t="s">
        <v>40</v>
      </c>
      <c r="C29" s="42">
        <f>D29+E29+F29</f>
        <v>13216.1</v>
      </c>
      <c r="D29" s="42"/>
      <c r="E29" s="42"/>
      <c r="F29" s="42">
        <v>13216.1</v>
      </c>
      <c r="G29" s="42">
        <f>H29+I29+J29</f>
        <v>0</v>
      </c>
      <c r="H29" s="42"/>
      <c r="I29" s="42"/>
      <c r="J29" s="42"/>
      <c r="K29" s="44">
        <f t="shared" si="8"/>
        <v>-13216.1</v>
      </c>
      <c r="L29" s="4">
        <f t="shared" si="9"/>
        <v>0</v>
      </c>
    </row>
    <row r="30" spans="1:12" ht="30.75" customHeight="1">
      <c r="A30" s="19" t="s">
        <v>51</v>
      </c>
      <c r="B30" s="29" t="s">
        <v>40</v>
      </c>
      <c r="C30" s="42">
        <f>D30+E30+F30</f>
        <v>18925.4</v>
      </c>
      <c r="D30" s="42"/>
      <c r="E30" s="42">
        <v>18925.4</v>
      </c>
      <c r="F30" s="42"/>
      <c r="G30" s="42">
        <f>H30+I30+J30</f>
        <v>15864.9</v>
      </c>
      <c r="H30" s="42"/>
      <c r="I30" s="42">
        <v>15864.9</v>
      </c>
      <c r="J30" s="42"/>
      <c r="K30" s="44">
        <f t="shared" si="8"/>
        <v>-3060.500000000002</v>
      </c>
      <c r="L30" s="4">
        <f t="shared" si="9"/>
        <v>83.82861128430574</v>
      </c>
    </row>
    <row r="31" spans="1:12" ht="17.25" customHeight="1">
      <c r="A31" s="7" t="s">
        <v>15</v>
      </c>
      <c r="B31" s="7"/>
      <c r="C31" s="43">
        <f aca="true" t="shared" si="11" ref="C31:J31">C32+C33</f>
        <v>91390</v>
      </c>
      <c r="D31" s="43">
        <f t="shared" si="11"/>
        <v>0</v>
      </c>
      <c r="E31" s="43">
        <f t="shared" si="11"/>
        <v>61390</v>
      </c>
      <c r="F31" s="43">
        <f t="shared" si="11"/>
        <v>30000</v>
      </c>
      <c r="G31" s="43">
        <f t="shared" si="11"/>
        <v>46829.3</v>
      </c>
      <c r="H31" s="43">
        <f t="shared" si="11"/>
        <v>0</v>
      </c>
      <c r="I31" s="43">
        <f t="shared" si="11"/>
        <v>30053.7</v>
      </c>
      <c r="J31" s="43">
        <f t="shared" si="11"/>
        <v>16775.6</v>
      </c>
      <c r="K31" s="44">
        <f t="shared" si="8"/>
        <v>-44560.7</v>
      </c>
      <c r="L31" s="4">
        <f t="shared" si="9"/>
        <v>51.24116424116425</v>
      </c>
    </row>
    <row r="32" spans="1:12" ht="37.5" customHeight="1">
      <c r="A32" s="10" t="s">
        <v>170</v>
      </c>
      <c r="B32" s="29" t="s">
        <v>40</v>
      </c>
      <c r="C32" s="44">
        <f>D32+E32+F32</f>
        <v>5000</v>
      </c>
      <c r="D32" s="44"/>
      <c r="E32" s="44"/>
      <c r="F32" s="44">
        <v>5000</v>
      </c>
      <c r="G32" s="44">
        <f>H32+I32+J32</f>
        <v>3000</v>
      </c>
      <c r="H32" s="44"/>
      <c r="I32" s="44"/>
      <c r="J32" s="44">
        <v>3000</v>
      </c>
      <c r="K32" s="44">
        <f t="shared" si="8"/>
        <v>-2000</v>
      </c>
      <c r="L32" s="13">
        <f t="shared" si="9"/>
        <v>60</v>
      </c>
    </row>
    <row r="33" spans="1:12" ht="50.25" customHeight="1">
      <c r="A33" s="10" t="s">
        <v>105</v>
      </c>
      <c r="B33" s="29" t="s">
        <v>40</v>
      </c>
      <c r="C33" s="44">
        <f>D33+E33+F33</f>
        <v>86390</v>
      </c>
      <c r="D33" s="44"/>
      <c r="E33" s="44">
        <v>61390</v>
      </c>
      <c r="F33" s="44">
        <v>25000</v>
      </c>
      <c r="G33" s="44">
        <f>H33+I33+J33</f>
        <v>43829.3</v>
      </c>
      <c r="H33" s="44"/>
      <c r="I33" s="44">
        <v>30053.7</v>
      </c>
      <c r="J33" s="44">
        <v>13775.6</v>
      </c>
      <c r="K33" s="44">
        <f t="shared" si="8"/>
        <v>-42560.7</v>
      </c>
      <c r="L33" s="13">
        <f t="shared" si="9"/>
        <v>50.734228498668834</v>
      </c>
    </row>
    <row r="34" spans="1:12" ht="15.75" customHeight="1">
      <c r="A34" s="11" t="s">
        <v>27</v>
      </c>
      <c r="B34" s="26"/>
      <c r="C34" s="45">
        <f aca="true" t="shared" si="12" ref="C34:J34">C35+C36</f>
        <v>60000</v>
      </c>
      <c r="D34" s="45">
        <f t="shared" si="12"/>
        <v>0</v>
      </c>
      <c r="E34" s="45">
        <f t="shared" si="12"/>
        <v>0</v>
      </c>
      <c r="F34" s="45">
        <f t="shared" si="12"/>
        <v>60000</v>
      </c>
      <c r="G34" s="45">
        <f t="shared" si="12"/>
        <v>60000</v>
      </c>
      <c r="H34" s="45">
        <f t="shared" si="12"/>
        <v>0</v>
      </c>
      <c r="I34" s="45">
        <f t="shared" si="12"/>
        <v>0</v>
      </c>
      <c r="J34" s="45">
        <f t="shared" si="12"/>
        <v>60000</v>
      </c>
      <c r="K34" s="45">
        <f t="shared" si="8"/>
        <v>0</v>
      </c>
      <c r="L34" s="52">
        <f t="shared" si="9"/>
        <v>100</v>
      </c>
    </row>
    <row r="35" spans="1:12" ht="29.25" customHeight="1">
      <c r="A35" s="86" t="s">
        <v>169</v>
      </c>
      <c r="B35" s="88" t="s">
        <v>40</v>
      </c>
      <c r="C35" s="44">
        <f>D35+E35+F35</f>
        <v>59588.2</v>
      </c>
      <c r="D35" s="44"/>
      <c r="E35" s="44"/>
      <c r="F35" s="44">
        <v>59588.2</v>
      </c>
      <c r="G35" s="44">
        <f>H35+I35+J35</f>
        <v>59588.2</v>
      </c>
      <c r="H35" s="44"/>
      <c r="I35" s="44"/>
      <c r="J35" s="44">
        <v>59588.2</v>
      </c>
      <c r="K35" s="45">
        <f t="shared" si="8"/>
        <v>0</v>
      </c>
      <c r="L35" s="52">
        <f t="shared" si="9"/>
        <v>100</v>
      </c>
    </row>
    <row r="36" spans="1:12" ht="33" customHeight="1">
      <c r="A36" s="87"/>
      <c r="B36" s="89"/>
      <c r="C36" s="44">
        <f>D36+E36+F36</f>
        <v>411.8</v>
      </c>
      <c r="D36" s="44"/>
      <c r="E36" s="44"/>
      <c r="F36" s="44">
        <v>411.8</v>
      </c>
      <c r="G36" s="44">
        <f>H36+I36+J36</f>
        <v>411.8</v>
      </c>
      <c r="H36" s="44"/>
      <c r="I36" s="44"/>
      <c r="J36" s="44">
        <v>411.8</v>
      </c>
      <c r="K36" s="44">
        <f t="shared" si="8"/>
        <v>0</v>
      </c>
      <c r="L36" s="13">
        <f t="shared" si="9"/>
        <v>100</v>
      </c>
    </row>
    <row r="37" spans="1:12" ht="18" customHeight="1">
      <c r="A37" s="12" t="s">
        <v>19</v>
      </c>
      <c r="B37" s="28"/>
      <c r="C37" s="46">
        <f aca="true" t="shared" si="13" ref="C37:J37">C38+C55</f>
        <v>187388.9</v>
      </c>
      <c r="D37" s="46">
        <f t="shared" si="13"/>
        <v>0</v>
      </c>
      <c r="E37" s="46">
        <f t="shared" si="13"/>
        <v>0</v>
      </c>
      <c r="F37" s="46">
        <f t="shared" si="13"/>
        <v>187388.9</v>
      </c>
      <c r="G37" s="46">
        <f t="shared" si="13"/>
        <v>87685.20000000001</v>
      </c>
      <c r="H37" s="46">
        <f t="shared" si="13"/>
        <v>0</v>
      </c>
      <c r="I37" s="46">
        <f t="shared" si="13"/>
        <v>0</v>
      </c>
      <c r="J37" s="46">
        <f t="shared" si="13"/>
        <v>87685.20000000001</v>
      </c>
      <c r="K37" s="46">
        <f t="shared" si="8"/>
        <v>-99703.69999999998</v>
      </c>
      <c r="L37" s="14">
        <f t="shared" si="9"/>
        <v>46.79316651092995</v>
      </c>
    </row>
    <row r="38" spans="1:12" ht="18" customHeight="1">
      <c r="A38" s="7" t="s">
        <v>16</v>
      </c>
      <c r="B38" s="27"/>
      <c r="C38" s="45">
        <f aca="true" t="shared" si="14" ref="C38:J38">C39+C40+C41+C44+C47+C50+C51+C52+C53+C54</f>
        <v>186888.9</v>
      </c>
      <c r="D38" s="45">
        <f t="shared" si="14"/>
        <v>0</v>
      </c>
      <c r="E38" s="45">
        <f t="shared" si="14"/>
        <v>0</v>
      </c>
      <c r="F38" s="45">
        <f t="shared" si="14"/>
        <v>186888.9</v>
      </c>
      <c r="G38" s="45">
        <f t="shared" si="14"/>
        <v>87685.20000000001</v>
      </c>
      <c r="H38" s="45">
        <f t="shared" si="14"/>
        <v>0</v>
      </c>
      <c r="I38" s="45">
        <f t="shared" si="14"/>
        <v>0</v>
      </c>
      <c r="J38" s="45">
        <f t="shared" si="14"/>
        <v>87685.20000000001</v>
      </c>
      <c r="K38" s="45">
        <f t="shared" si="8"/>
        <v>-99203.69999999998</v>
      </c>
      <c r="L38" s="52">
        <f t="shared" si="9"/>
        <v>46.918356306875374</v>
      </c>
    </row>
    <row r="39" spans="1:12" ht="48.75" customHeight="1">
      <c r="A39" s="8" t="s">
        <v>57</v>
      </c>
      <c r="B39" s="29" t="s">
        <v>40</v>
      </c>
      <c r="C39" s="44">
        <f aca="true" t="shared" si="15" ref="C39:C54">D39+E39+F39</f>
        <v>22800</v>
      </c>
      <c r="D39" s="44"/>
      <c r="E39" s="44"/>
      <c r="F39" s="44">
        <v>22800</v>
      </c>
      <c r="G39" s="44">
        <f aca="true" t="shared" si="16" ref="G39:G59">H39+I39+J39</f>
        <v>22800</v>
      </c>
      <c r="H39" s="44"/>
      <c r="I39" s="44"/>
      <c r="J39" s="44">
        <v>22800</v>
      </c>
      <c r="K39" s="44">
        <f t="shared" si="8"/>
        <v>0</v>
      </c>
      <c r="L39" s="13">
        <f t="shared" si="9"/>
        <v>100</v>
      </c>
    </row>
    <row r="40" spans="1:12" ht="75.75" customHeight="1">
      <c r="A40" s="8" t="s">
        <v>58</v>
      </c>
      <c r="B40" s="29" t="s">
        <v>40</v>
      </c>
      <c r="C40" s="44">
        <f t="shared" si="15"/>
        <v>2000</v>
      </c>
      <c r="D40" s="44"/>
      <c r="E40" s="44"/>
      <c r="F40" s="44">
        <v>2000</v>
      </c>
      <c r="G40" s="44">
        <f t="shared" si="16"/>
        <v>0</v>
      </c>
      <c r="H40" s="44"/>
      <c r="I40" s="44"/>
      <c r="J40" s="44"/>
      <c r="K40" s="44">
        <f t="shared" si="8"/>
        <v>-2000</v>
      </c>
      <c r="L40" s="13">
        <f t="shared" si="9"/>
        <v>0</v>
      </c>
    </row>
    <row r="41" spans="1:12" ht="50.25" customHeight="1">
      <c r="A41" s="8" t="s">
        <v>123</v>
      </c>
      <c r="B41" s="29" t="s">
        <v>40</v>
      </c>
      <c r="C41" s="44">
        <f t="shared" si="15"/>
        <v>64253.2</v>
      </c>
      <c r="D41" s="44"/>
      <c r="E41" s="44"/>
      <c r="F41" s="44">
        <v>64253.2</v>
      </c>
      <c r="G41" s="44">
        <f t="shared" si="16"/>
        <v>42611.4</v>
      </c>
      <c r="H41" s="44"/>
      <c r="I41" s="44"/>
      <c r="J41" s="44">
        <v>42611.4</v>
      </c>
      <c r="K41" s="44">
        <f t="shared" si="8"/>
        <v>-21641.799999999996</v>
      </c>
      <c r="L41" s="13">
        <f t="shared" si="9"/>
        <v>66.31794214140308</v>
      </c>
    </row>
    <row r="42" spans="1:12" ht="16.5" customHeight="1">
      <c r="A42" s="8" t="s">
        <v>115</v>
      </c>
      <c r="B42" s="29"/>
      <c r="C42" s="44">
        <f t="shared" si="15"/>
        <v>0</v>
      </c>
      <c r="D42" s="44"/>
      <c r="E42" s="44"/>
      <c r="F42" s="44"/>
      <c r="G42" s="44">
        <f t="shared" si="16"/>
        <v>0</v>
      </c>
      <c r="H42" s="44"/>
      <c r="I42" s="44"/>
      <c r="J42" s="44"/>
      <c r="K42" s="44">
        <f t="shared" si="8"/>
        <v>0</v>
      </c>
      <c r="L42" s="13"/>
    </row>
    <row r="43" spans="1:12" ht="36.75" customHeight="1">
      <c r="A43" s="8" t="s">
        <v>119</v>
      </c>
      <c r="B43" s="29"/>
      <c r="C43" s="44">
        <f t="shared" si="15"/>
        <v>3283.8</v>
      </c>
      <c r="D43" s="44"/>
      <c r="E43" s="44"/>
      <c r="F43" s="44">
        <v>3283.8</v>
      </c>
      <c r="G43" s="44">
        <f t="shared" si="16"/>
        <v>2437.9</v>
      </c>
      <c r="H43" s="44"/>
      <c r="I43" s="44"/>
      <c r="J43" s="44">
        <v>2437.9</v>
      </c>
      <c r="K43" s="44">
        <f t="shared" si="8"/>
        <v>-845.9000000000001</v>
      </c>
      <c r="L43" s="13">
        <f>G43/C43*100</f>
        <v>74.24020951336865</v>
      </c>
    </row>
    <row r="44" spans="1:12" ht="62.25" customHeight="1">
      <c r="A44" s="8" t="s">
        <v>96</v>
      </c>
      <c r="B44" s="29" t="s">
        <v>40</v>
      </c>
      <c r="C44" s="44">
        <f t="shared" si="15"/>
        <v>13200</v>
      </c>
      <c r="D44" s="44"/>
      <c r="E44" s="44"/>
      <c r="F44" s="44">
        <v>13200</v>
      </c>
      <c r="G44" s="44">
        <f t="shared" si="16"/>
        <v>3480.2</v>
      </c>
      <c r="H44" s="44"/>
      <c r="I44" s="44"/>
      <c r="J44" s="44">
        <v>3480.2</v>
      </c>
      <c r="K44" s="44">
        <f t="shared" si="8"/>
        <v>-9719.8</v>
      </c>
      <c r="L44" s="13">
        <f>G44/C44*100</f>
        <v>26.365151515151513</v>
      </c>
    </row>
    <row r="45" spans="1:12" ht="19.5" customHeight="1">
      <c r="A45" s="8" t="s">
        <v>115</v>
      </c>
      <c r="B45" s="29"/>
      <c r="C45" s="44">
        <f t="shared" si="15"/>
        <v>0</v>
      </c>
      <c r="D45" s="44"/>
      <c r="E45" s="44"/>
      <c r="F45" s="44"/>
      <c r="G45" s="44">
        <f t="shared" si="16"/>
        <v>0</v>
      </c>
      <c r="H45" s="44"/>
      <c r="I45" s="44"/>
      <c r="J45" s="44"/>
      <c r="K45" s="44">
        <f t="shared" si="8"/>
        <v>0</v>
      </c>
      <c r="L45" s="13"/>
    </row>
    <row r="46" spans="1:12" ht="32.25" customHeight="1">
      <c r="A46" s="8" t="s">
        <v>121</v>
      </c>
      <c r="B46" s="29"/>
      <c r="C46" s="44">
        <f t="shared" si="15"/>
        <v>4400</v>
      </c>
      <c r="D46" s="44"/>
      <c r="E46" s="44"/>
      <c r="F46" s="44">
        <v>4400</v>
      </c>
      <c r="G46" s="44">
        <f t="shared" si="16"/>
        <v>3480.2</v>
      </c>
      <c r="H46" s="44"/>
      <c r="I46" s="44"/>
      <c r="J46" s="44">
        <v>3480.2</v>
      </c>
      <c r="K46" s="44">
        <f t="shared" si="8"/>
        <v>-919.8000000000002</v>
      </c>
      <c r="L46" s="13">
        <f>G46/C46*100</f>
        <v>79.09545454545454</v>
      </c>
    </row>
    <row r="47" spans="1:12" ht="48.75" customHeight="1">
      <c r="A47" s="10" t="s">
        <v>67</v>
      </c>
      <c r="B47" s="29" t="s">
        <v>40</v>
      </c>
      <c r="C47" s="44">
        <f t="shared" si="15"/>
        <v>78443.3</v>
      </c>
      <c r="D47" s="44"/>
      <c r="E47" s="44"/>
      <c r="F47" s="44">
        <v>78443.3</v>
      </c>
      <c r="G47" s="44">
        <f t="shared" si="16"/>
        <v>18793.6</v>
      </c>
      <c r="H47" s="44"/>
      <c r="I47" s="44"/>
      <c r="J47" s="44">
        <v>18793.6</v>
      </c>
      <c r="K47" s="44">
        <f t="shared" si="8"/>
        <v>-59649.700000000004</v>
      </c>
      <c r="L47" s="13">
        <f>G47/C47*100</f>
        <v>23.958196557258553</v>
      </c>
    </row>
    <row r="48" spans="1:12" ht="19.5" customHeight="1">
      <c r="A48" s="8" t="s">
        <v>115</v>
      </c>
      <c r="B48" s="29"/>
      <c r="C48" s="44">
        <f t="shared" si="15"/>
        <v>0</v>
      </c>
      <c r="D48" s="44"/>
      <c r="E48" s="44"/>
      <c r="F48" s="44"/>
      <c r="G48" s="44">
        <f t="shared" si="16"/>
        <v>0</v>
      </c>
      <c r="H48" s="44"/>
      <c r="I48" s="44"/>
      <c r="J48" s="44"/>
      <c r="K48" s="44">
        <f t="shared" si="8"/>
        <v>0</v>
      </c>
      <c r="L48" s="13"/>
    </row>
    <row r="49" spans="1:12" ht="34.5" customHeight="1">
      <c r="A49" s="8" t="s">
        <v>120</v>
      </c>
      <c r="B49" s="29"/>
      <c r="C49" s="44">
        <f t="shared" si="15"/>
        <v>4389.8</v>
      </c>
      <c r="D49" s="44"/>
      <c r="E49" s="44"/>
      <c r="F49" s="44">
        <v>4389.8</v>
      </c>
      <c r="G49" s="44">
        <f t="shared" si="16"/>
        <v>3131.4</v>
      </c>
      <c r="H49" s="44"/>
      <c r="I49" s="44"/>
      <c r="J49" s="44">
        <v>3131.4</v>
      </c>
      <c r="K49" s="44">
        <f t="shared" si="8"/>
        <v>-1258.4</v>
      </c>
      <c r="L49" s="13">
        <f aca="true" t="shared" si="17" ref="L49:L67">G49/C49*100</f>
        <v>71.33354594742357</v>
      </c>
    </row>
    <row r="50" spans="1:12" ht="93" customHeight="1">
      <c r="A50" s="8" t="s">
        <v>166</v>
      </c>
      <c r="B50" s="29" t="s">
        <v>40</v>
      </c>
      <c r="C50" s="44">
        <f t="shared" si="15"/>
        <v>1000</v>
      </c>
      <c r="D50" s="44"/>
      <c r="E50" s="44"/>
      <c r="F50" s="44">
        <v>1000</v>
      </c>
      <c r="G50" s="44">
        <f t="shared" si="16"/>
        <v>0</v>
      </c>
      <c r="H50" s="44"/>
      <c r="I50" s="44"/>
      <c r="J50" s="44"/>
      <c r="K50" s="44">
        <f t="shared" si="8"/>
        <v>-1000</v>
      </c>
      <c r="L50" s="13">
        <f t="shared" si="17"/>
        <v>0</v>
      </c>
    </row>
    <row r="51" spans="1:12" ht="78" customHeight="1">
      <c r="A51" s="8" t="s">
        <v>162</v>
      </c>
      <c r="B51" s="29" t="s">
        <v>40</v>
      </c>
      <c r="C51" s="44">
        <f t="shared" si="15"/>
        <v>1000</v>
      </c>
      <c r="D51" s="44"/>
      <c r="E51" s="44"/>
      <c r="F51" s="44">
        <v>1000</v>
      </c>
      <c r="G51" s="44">
        <f t="shared" si="16"/>
        <v>0</v>
      </c>
      <c r="H51" s="44"/>
      <c r="I51" s="44"/>
      <c r="J51" s="44"/>
      <c r="K51" s="44">
        <f t="shared" si="8"/>
        <v>-1000</v>
      </c>
      <c r="L51" s="13">
        <f t="shared" si="17"/>
        <v>0</v>
      </c>
    </row>
    <row r="52" spans="1:12" ht="80.25" customHeight="1">
      <c r="A52" s="8" t="s">
        <v>154</v>
      </c>
      <c r="B52" s="29" t="s">
        <v>40</v>
      </c>
      <c r="C52" s="44">
        <f t="shared" si="15"/>
        <v>1000</v>
      </c>
      <c r="D52" s="44"/>
      <c r="E52" s="44"/>
      <c r="F52" s="44">
        <v>1000</v>
      </c>
      <c r="G52" s="44">
        <f t="shared" si="16"/>
        <v>0</v>
      </c>
      <c r="H52" s="44"/>
      <c r="I52" s="44"/>
      <c r="J52" s="44"/>
      <c r="K52" s="44">
        <f t="shared" si="8"/>
        <v>-1000</v>
      </c>
      <c r="L52" s="13">
        <f t="shared" si="17"/>
        <v>0</v>
      </c>
    </row>
    <row r="53" spans="1:12" ht="97.5" customHeight="1">
      <c r="A53" s="8" t="s">
        <v>210</v>
      </c>
      <c r="B53" s="29" t="s">
        <v>40</v>
      </c>
      <c r="C53" s="44">
        <f t="shared" si="15"/>
        <v>1748.6</v>
      </c>
      <c r="D53" s="44"/>
      <c r="E53" s="44"/>
      <c r="F53" s="44">
        <v>1748.6</v>
      </c>
      <c r="G53" s="44">
        <f t="shared" si="16"/>
        <v>0</v>
      </c>
      <c r="H53" s="44"/>
      <c r="I53" s="44"/>
      <c r="J53" s="44"/>
      <c r="K53" s="44">
        <f t="shared" si="8"/>
        <v>-1748.6</v>
      </c>
      <c r="L53" s="13">
        <f t="shared" si="17"/>
        <v>0</v>
      </c>
    </row>
    <row r="54" spans="1:12" ht="90.75" customHeight="1">
      <c r="A54" s="8" t="s">
        <v>6</v>
      </c>
      <c r="B54" s="29" t="s">
        <v>40</v>
      </c>
      <c r="C54" s="44">
        <f t="shared" si="15"/>
        <v>1443.8</v>
      </c>
      <c r="D54" s="44"/>
      <c r="E54" s="44"/>
      <c r="F54" s="44">
        <v>1443.8</v>
      </c>
      <c r="G54" s="44">
        <f t="shared" si="16"/>
        <v>0</v>
      </c>
      <c r="H54" s="44"/>
      <c r="I54" s="44"/>
      <c r="J54" s="44"/>
      <c r="K54" s="44">
        <f t="shared" si="8"/>
        <v>-1443.8</v>
      </c>
      <c r="L54" s="13">
        <f t="shared" si="17"/>
        <v>0</v>
      </c>
    </row>
    <row r="55" spans="1:12" ht="17.25" customHeight="1">
      <c r="A55" s="11" t="s">
        <v>60</v>
      </c>
      <c r="B55" s="29"/>
      <c r="C55" s="45">
        <f>C56</f>
        <v>500</v>
      </c>
      <c r="D55" s="45">
        <f>D56</f>
        <v>0</v>
      </c>
      <c r="E55" s="45">
        <f>E56</f>
        <v>0</v>
      </c>
      <c r="F55" s="45">
        <f>F56</f>
        <v>500</v>
      </c>
      <c r="G55" s="44">
        <f t="shared" si="16"/>
        <v>0</v>
      </c>
      <c r="H55" s="45">
        <f>H56</f>
        <v>0</v>
      </c>
      <c r="I55" s="45">
        <f>I56</f>
        <v>0</v>
      </c>
      <c r="J55" s="45">
        <f>J56</f>
        <v>0</v>
      </c>
      <c r="K55" s="45">
        <f t="shared" si="8"/>
        <v>-500</v>
      </c>
      <c r="L55" s="52">
        <f t="shared" si="17"/>
        <v>0</v>
      </c>
    </row>
    <row r="56" spans="1:12" ht="68.25" customHeight="1">
      <c r="A56" s="10" t="s">
        <v>163</v>
      </c>
      <c r="B56" s="29" t="s">
        <v>40</v>
      </c>
      <c r="C56" s="44">
        <f>D56+E56+F56</f>
        <v>500</v>
      </c>
      <c r="D56" s="44"/>
      <c r="E56" s="44"/>
      <c r="F56" s="44">
        <v>500</v>
      </c>
      <c r="G56" s="44">
        <f t="shared" si="16"/>
        <v>0</v>
      </c>
      <c r="H56" s="44"/>
      <c r="I56" s="44"/>
      <c r="J56" s="44"/>
      <c r="K56" s="44">
        <f t="shared" si="8"/>
        <v>-500</v>
      </c>
      <c r="L56" s="13">
        <f t="shared" si="17"/>
        <v>0</v>
      </c>
    </row>
    <row r="57" spans="1:12" ht="22.5" customHeight="1">
      <c r="A57" s="54" t="s">
        <v>20</v>
      </c>
      <c r="B57" s="56"/>
      <c r="C57" s="57">
        <f aca="true" t="shared" si="18" ref="C57:F58">C58</f>
        <v>81820.2</v>
      </c>
      <c r="D57" s="57">
        <f t="shared" si="18"/>
        <v>5290.9</v>
      </c>
      <c r="E57" s="57">
        <f t="shared" si="18"/>
        <v>76529.3</v>
      </c>
      <c r="F57" s="57">
        <f t="shared" si="18"/>
        <v>0</v>
      </c>
      <c r="G57" s="57">
        <f t="shared" si="16"/>
        <v>13829.3</v>
      </c>
      <c r="H57" s="57">
        <f aca="true" t="shared" si="19" ref="H57:J58">H58</f>
        <v>0</v>
      </c>
      <c r="I57" s="57">
        <f t="shared" si="19"/>
        <v>13829.3</v>
      </c>
      <c r="J57" s="57">
        <f t="shared" si="19"/>
        <v>0</v>
      </c>
      <c r="K57" s="57">
        <f t="shared" si="8"/>
        <v>-67990.9</v>
      </c>
      <c r="L57" s="58">
        <f t="shared" si="17"/>
        <v>16.902060860276556</v>
      </c>
    </row>
    <row r="58" spans="1:12" ht="22.5" customHeight="1">
      <c r="A58" s="11" t="s">
        <v>72</v>
      </c>
      <c r="B58" s="29"/>
      <c r="C58" s="44">
        <f t="shared" si="18"/>
        <v>81820.2</v>
      </c>
      <c r="D58" s="44">
        <f t="shared" si="18"/>
        <v>5290.9</v>
      </c>
      <c r="E58" s="44">
        <f t="shared" si="18"/>
        <v>76529.3</v>
      </c>
      <c r="F58" s="44">
        <f t="shared" si="18"/>
        <v>0</v>
      </c>
      <c r="G58" s="44">
        <f t="shared" si="16"/>
        <v>13829.3</v>
      </c>
      <c r="H58" s="44">
        <f t="shared" si="19"/>
        <v>0</v>
      </c>
      <c r="I58" s="44">
        <f t="shared" si="19"/>
        <v>13829.3</v>
      </c>
      <c r="J58" s="44">
        <f t="shared" si="19"/>
        <v>0</v>
      </c>
      <c r="K58" s="44">
        <f t="shared" si="8"/>
        <v>-67990.9</v>
      </c>
      <c r="L58" s="13">
        <f t="shared" si="17"/>
        <v>16.902060860276556</v>
      </c>
    </row>
    <row r="59" spans="1:12" ht="41.25" customHeight="1">
      <c r="A59" s="10" t="s">
        <v>73</v>
      </c>
      <c r="B59" s="29" t="s">
        <v>40</v>
      </c>
      <c r="C59" s="44">
        <f>D59+E59+F59</f>
        <v>81820.2</v>
      </c>
      <c r="D59" s="44">
        <v>5290.9</v>
      </c>
      <c r="E59" s="44">
        <v>76529.3</v>
      </c>
      <c r="F59" s="44"/>
      <c r="G59" s="44">
        <f t="shared" si="16"/>
        <v>13829.3</v>
      </c>
      <c r="H59" s="44"/>
      <c r="I59" s="44">
        <v>13829.3</v>
      </c>
      <c r="J59" s="44"/>
      <c r="K59" s="44">
        <f t="shared" si="8"/>
        <v>-67990.9</v>
      </c>
      <c r="L59" s="13">
        <f t="shared" si="17"/>
        <v>16.902060860276556</v>
      </c>
    </row>
    <row r="60" spans="1:12" ht="19.5" customHeight="1">
      <c r="A60" s="6" t="s">
        <v>61</v>
      </c>
      <c r="B60" s="6"/>
      <c r="C60" s="46">
        <f aca="true" t="shared" si="20" ref="C60:J60">C61</f>
        <v>32093.4</v>
      </c>
      <c r="D60" s="46">
        <f t="shared" si="20"/>
        <v>0</v>
      </c>
      <c r="E60" s="46">
        <f t="shared" si="20"/>
        <v>0</v>
      </c>
      <c r="F60" s="46">
        <f t="shared" si="20"/>
        <v>32093.4</v>
      </c>
      <c r="G60" s="46">
        <f t="shared" si="20"/>
        <v>12000</v>
      </c>
      <c r="H60" s="46">
        <f t="shared" si="20"/>
        <v>0</v>
      </c>
      <c r="I60" s="46">
        <f t="shared" si="20"/>
        <v>0</v>
      </c>
      <c r="J60" s="46">
        <f t="shared" si="20"/>
        <v>12000</v>
      </c>
      <c r="K60" s="46">
        <f t="shared" si="8"/>
        <v>-20093.4</v>
      </c>
      <c r="L60" s="14">
        <f t="shared" si="17"/>
        <v>37.39086541157995</v>
      </c>
    </row>
    <row r="61" spans="1:12" ht="17.25" customHeight="1">
      <c r="A61" s="7" t="s">
        <v>62</v>
      </c>
      <c r="B61" s="7"/>
      <c r="C61" s="45">
        <f aca="true" t="shared" si="21" ref="C61:J61">C62+C63+C64+C65+C66</f>
        <v>32093.4</v>
      </c>
      <c r="D61" s="45">
        <f t="shared" si="21"/>
        <v>0</v>
      </c>
      <c r="E61" s="45">
        <f t="shared" si="21"/>
        <v>0</v>
      </c>
      <c r="F61" s="45">
        <f t="shared" si="21"/>
        <v>32093.4</v>
      </c>
      <c r="G61" s="45">
        <f t="shared" si="21"/>
        <v>12000</v>
      </c>
      <c r="H61" s="45">
        <f t="shared" si="21"/>
        <v>0</v>
      </c>
      <c r="I61" s="45">
        <f t="shared" si="21"/>
        <v>0</v>
      </c>
      <c r="J61" s="45">
        <f t="shared" si="21"/>
        <v>12000</v>
      </c>
      <c r="K61" s="45">
        <f t="shared" si="8"/>
        <v>-20093.4</v>
      </c>
      <c r="L61" s="52">
        <f t="shared" si="17"/>
        <v>37.39086541157995</v>
      </c>
    </row>
    <row r="62" spans="1:12" ht="48" customHeight="1">
      <c r="A62" s="8" t="s">
        <v>63</v>
      </c>
      <c r="B62" s="29" t="s">
        <v>40</v>
      </c>
      <c r="C62" s="44">
        <f>D62+E62+F62</f>
        <v>16139.2</v>
      </c>
      <c r="D62" s="44"/>
      <c r="E62" s="44"/>
      <c r="F62" s="44">
        <v>16139.2</v>
      </c>
      <c r="G62" s="44">
        <f>H62+I62+J62</f>
        <v>12000</v>
      </c>
      <c r="H62" s="44"/>
      <c r="I62" s="44"/>
      <c r="J62" s="44">
        <v>12000</v>
      </c>
      <c r="K62" s="44">
        <f t="shared" si="8"/>
        <v>-4139.200000000001</v>
      </c>
      <c r="L62" s="13">
        <f t="shared" si="17"/>
        <v>74.35312778824229</v>
      </c>
    </row>
    <row r="63" spans="1:12" ht="36.75" customHeight="1">
      <c r="A63" s="8" t="s">
        <v>101</v>
      </c>
      <c r="B63" s="29" t="s">
        <v>40</v>
      </c>
      <c r="C63" s="44">
        <f>D63+E63+F63</f>
        <v>12954.2</v>
      </c>
      <c r="D63" s="44"/>
      <c r="E63" s="44"/>
      <c r="F63" s="44">
        <v>12954.2</v>
      </c>
      <c r="G63" s="44">
        <f>H63+I63+J63</f>
        <v>0</v>
      </c>
      <c r="H63" s="44"/>
      <c r="I63" s="44"/>
      <c r="J63" s="44"/>
      <c r="K63" s="44">
        <f t="shared" si="8"/>
        <v>-12954.2</v>
      </c>
      <c r="L63" s="13">
        <f t="shared" si="17"/>
        <v>0</v>
      </c>
    </row>
    <row r="64" spans="1:12" ht="63" customHeight="1">
      <c r="A64" s="8" t="s">
        <v>164</v>
      </c>
      <c r="B64" s="29" t="s">
        <v>40</v>
      </c>
      <c r="C64" s="44">
        <f>D64+E64+F64</f>
        <v>1000</v>
      </c>
      <c r="D64" s="44"/>
      <c r="E64" s="44"/>
      <c r="F64" s="44">
        <v>1000</v>
      </c>
      <c r="G64" s="44">
        <f>H64+I64+J64</f>
        <v>0</v>
      </c>
      <c r="H64" s="44"/>
      <c r="I64" s="44"/>
      <c r="J64" s="44"/>
      <c r="K64" s="44">
        <f t="shared" si="8"/>
        <v>-1000</v>
      </c>
      <c r="L64" s="13">
        <f t="shared" si="17"/>
        <v>0</v>
      </c>
    </row>
    <row r="65" spans="1:12" ht="51" customHeight="1">
      <c r="A65" s="8" t="s">
        <v>159</v>
      </c>
      <c r="B65" s="29" t="s">
        <v>40</v>
      </c>
      <c r="C65" s="44">
        <f>D65+E65+F65</f>
        <v>1000</v>
      </c>
      <c r="D65" s="44"/>
      <c r="E65" s="44"/>
      <c r="F65" s="44">
        <v>1000</v>
      </c>
      <c r="G65" s="44">
        <f>H65+I65+J65</f>
        <v>0</v>
      </c>
      <c r="H65" s="44"/>
      <c r="I65" s="44"/>
      <c r="J65" s="44"/>
      <c r="K65" s="44">
        <f t="shared" si="8"/>
        <v>-1000</v>
      </c>
      <c r="L65" s="13">
        <f t="shared" si="17"/>
        <v>0</v>
      </c>
    </row>
    <row r="66" spans="1:12" ht="50.25" customHeight="1">
      <c r="A66" s="8" t="s">
        <v>160</v>
      </c>
      <c r="B66" s="29" t="s">
        <v>40</v>
      </c>
      <c r="C66" s="44">
        <f>D66+E66+F66</f>
        <v>1000</v>
      </c>
      <c r="D66" s="44"/>
      <c r="E66" s="44"/>
      <c r="F66" s="44">
        <v>1000</v>
      </c>
      <c r="G66" s="44">
        <f>H66+I66+J66</f>
        <v>0</v>
      </c>
      <c r="H66" s="44"/>
      <c r="I66" s="44"/>
      <c r="J66" s="44"/>
      <c r="K66" s="44">
        <f t="shared" si="8"/>
        <v>-1000</v>
      </c>
      <c r="L66" s="13">
        <f t="shared" si="17"/>
        <v>0</v>
      </c>
    </row>
    <row r="67" spans="1:12" s="5" customFormat="1" ht="33.75" customHeight="1">
      <c r="A67" s="6" t="s">
        <v>21</v>
      </c>
      <c r="B67" s="6"/>
      <c r="C67" s="46">
        <f aca="true" t="shared" si="22" ref="C67:J67">C9+C12+C25+C37+C57+C60</f>
        <v>1050275.9</v>
      </c>
      <c r="D67" s="46">
        <f t="shared" si="22"/>
        <v>120224.9</v>
      </c>
      <c r="E67" s="46">
        <f t="shared" si="22"/>
        <v>556844.7000000001</v>
      </c>
      <c r="F67" s="46">
        <f t="shared" si="22"/>
        <v>373206.30000000005</v>
      </c>
      <c r="G67" s="46">
        <f t="shared" si="22"/>
        <v>771833.3</v>
      </c>
      <c r="H67" s="46">
        <f t="shared" si="22"/>
        <v>105899</v>
      </c>
      <c r="I67" s="46">
        <f t="shared" si="22"/>
        <v>454784.19999999995</v>
      </c>
      <c r="J67" s="46">
        <f t="shared" si="22"/>
        <v>211150.1</v>
      </c>
      <c r="K67" s="46">
        <f t="shared" si="8"/>
        <v>-278442.59999999986</v>
      </c>
      <c r="L67" s="14">
        <f t="shared" si="17"/>
        <v>73.48862332269076</v>
      </c>
    </row>
    <row r="69" spans="1:3" ht="30.75" customHeight="1">
      <c r="A69" s="25" t="s">
        <v>33</v>
      </c>
      <c r="C69" s="25" t="s">
        <v>37</v>
      </c>
    </row>
    <row r="70" ht="57.75" customHeight="1">
      <c r="A70" s="1" t="s">
        <v>44</v>
      </c>
    </row>
    <row r="71" ht="15">
      <c r="B71" s="25"/>
    </row>
  </sheetData>
  <mergeCells count="18">
    <mergeCell ref="A15:A16"/>
    <mergeCell ref="A17:A18"/>
    <mergeCell ref="A35:A36"/>
    <mergeCell ref="B35:B3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27" right="0.17" top="0.38" bottom="0.49" header="0.55" footer="0.57"/>
  <pageSetup fitToHeight="2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74"/>
  <sheetViews>
    <sheetView showZeros="0" view="pageBreakPreview" zoomScale="75" zoomScaleSheetLayoutView="75" workbookViewId="0" topLeftCell="A1">
      <pane xSplit="1" ySplit="8" topLeftCell="B54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E56" sqref="E56"/>
    </sheetView>
  </sheetViews>
  <sheetFormatPr defaultColWidth="9.003906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179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5"/>
      <c r="B3" s="75"/>
      <c r="C3" s="75"/>
      <c r="D3" s="75"/>
      <c r="E3" s="75"/>
      <c r="F3" s="75"/>
      <c r="G3" s="24"/>
      <c r="H3" s="24"/>
      <c r="I3" s="24"/>
      <c r="J3" s="24"/>
      <c r="K3" s="24"/>
      <c r="L3" s="2"/>
      <c r="M3" s="2"/>
      <c r="N3" s="2"/>
    </row>
    <row r="4" spans="1:28" ht="12" customHeight="1">
      <c r="A4" s="78" t="s">
        <v>42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6" t="s">
        <v>29</v>
      </c>
      <c r="B5" s="72" t="s">
        <v>39</v>
      </c>
      <c r="C5" s="77" t="s">
        <v>47</v>
      </c>
      <c r="D5" s="77"/>
      <c r="E5" s="77"/>
      <c r="F5" s="77"/>
      <c r="G5" s="81" t="s">
        <v>178</v>
      </c>
      <c r="H5" s="82"/>
      <c r="I5" s="82"/>
      <c r="J5" s="83"/>
      <c r="K5" s="72" t="s">
        <v>34</v>
      </c>
      <c r="L5" s="79" t="s">
        <v>36</v>
      </c>
    </row>
    <row r="6" spans="1:12" ht="29.25" customHeight="1">
      <c r="A6" s="76"/>
      <c r="B6" s="73"/>
      <c r="C6" s="77" t="s">
        <v>10</v>
      </c>
      <c r="D6" s="77" t="s">
        <v>11</v>
      </c>
      <c r="E6" s="77"/>
      <c r="F6" s="77"/>
      <c r="G6" s="84" t="s">
        <v>10</v>
      </c>
      <c r="H6" s="81" t="s">
        <v>11</v>
      </c>
      <c r="I6" s="82"/>
      <c r="J6" s="83"/>
      <c r="K6" s="74"/>
      <c r="L6" s="80"/>
    </row>
    <row r="7" spans="1:12" ht="30.75" customHeight="1">
      <c r="A7" s="76"/>
      <c r="B7" s="74"/>
      <c r="C7" s="77"/>
      <c r="D7" s="30" t="s">
        <v>12</v>
      </c>
      <c r="E7" s="30" t="s">
        <v>13</v>
      </c>
      <c r="F7" s="30" t="s">
        <v>14</v>
      </c>
      <c r="G7" s="85"/>
      <c r="H7" s="30" t="s">
        <v>12</v>
      </c>
      <c r="I7" s="30" t="s">
        <v>13</v>
      </c>
      <c r="J7" s="30" t="s">
        <v>14</v>
      </c>
      <c r="K7" s="30" t="s">
        <v>35</v>
      </c>
      <c r="L7" s="30" t="s">
        <v>35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0">
        <v>12</v>
      </c>
    </row>
    <row r="9" spans="1:12" ht="30" customHeight="1">
      <c r="A9" s="16" t="s">
        <v>24</v>
      </c>
      <c r="B9" s="16"/>
      <c r="C9" s="38">
        <f aca="true" t="shared" si="0" ref="C9:J10">C10</f>
        <v>18000000</v>
      </c>
      <c r="D9" s="38">
        <f t="shared" si="0"/>
        <v>0</v>
      </c>
      <c r="E9" s="38">
        <f t="shared" si="0"/>
        <v>0</v>
      </c>
      <c r="F9" s="38">
        <f t="shared" si="0"/>
        <v>18000000</v>
      </c>
      <c r="G9" s="51">
        <f t="shared" si="0"/>
        <v>18000000</v>
      </c>
      <c r="H9" s="51">
        <f t="shared" si="0"/>
        <v>0</v>
      </c>
      <c r="I9" s="51">
        <f t="shared" si="0"/>
        <v>0</v>
      </c>
      <c r="J9" s="51">
        <f t="shared" si="0"/>
        <v>18000000</v>
      </c>
      <c r="K9" s="51">
        <f aca="true" t="shared" si="1" ref="K9:K15">G9-C9</f>
        <v>0</v>
      </c>
      <c r="L9" s="49">
        <f aca="true" t="shared" si="2" ref="L9:L15">G9/C9*100</f>
        <v>100</v>
      </c>
    </row>
    <row r="10" spans="1:12" ht="98.25" customHeight="1">
      <c r="A10" s="17" t="s">
        <v>25</v>
      </c>
      <c r="B10" s="17"/>
      <c r="C10" s="37">
        <f t="shared" si="0"/>
        <v>18000000</v>
      </c>
      <c r="D10" s="37">
        <f t="shared" si="0"/>
        <v>0</v>
      </c>
      <c r="E10" s="37">
        <f t="shared" si="0"/>
        <v>0</v>
      </c>
      <c r="F10" s="37">
        <f t="shared" si="0"/>
        <v>18000000</v>
      </c>
      <c r="G10" s="37">
        <f t="shared" si="0"/>
        <v>18000000</v>
      </c>
      <c r="H10" s="37">
        <f t="shared" si="0"/>
        <v>0</v>
      </c>
      <c r="I10" s="37">
        <f t="shared" si="0"/>
        <v>0</v>
      </c>
      <c r="J10" s="37">
        <f t="shared" si="0"/>
        <v>18000000</v>
      </c>
      <c r="K10" s="33">
        <f t="shared" si="1"/>
        <v>0</v>
      </c>
      <c r="L10" s="50">
        <f t="shared" si="2"/>
        <v>100</v>
      </c>
    </row>
    <row r="11" spans="1:12" ht="60.75" customHeight="1">
      <c r="A11" s="18" t="s">
        <v>30</v>
      </c>
      <c r="B11" s="29" t="s">
        <v>40</v>
      </c>
      <c r="C11" s="36">
        <f>D11+E11+F11</f>
        <v>18000000</v>
      </c>
      <c r="D11" s="36"/>
      <c r="E11" s="36"/>
      <c r="F11" s="36">
        <v>18000000</v>
      </c>
      <c r="G11" s="36">
        <f>H11+I11+J11</f>
        <v>18000000</v>
      </c>
      <c r="H11" s="36"/>
      <c r="I11" s="36"/>
      <c r="J11" s="36">
        <v>18000000</v>
      </c>
      <c r="K11" s="31">
        <f t="shared" si="1"/>
        <v>0</v>
      </c>
      <c r="L11" s="4">
        <f t="shared" si="2"/>
        <v>100</v>
      </c>
    </row>
    <row r="12" spans="1:12" ht="18.75" customHeight="1">
      <c r="A12" s="12" t="s">
        <v>17</v>
      </c>
      <c r="B12" s="12"/>
      <c r="C12" s="32">
        <f aca="true" t="shared" si="3" ref="C12:J12">C13</f>
        <v>527795000</v>
      </c>
      <c r="D12" s="32">
        <f t="shared" si="3"/>
        <v>114934000</v>
      </c>
      <c r="E12" s="32">
        <f t="shared" si="3"/>
        <v>400000000</v>
      </c>
      <c r="F12" s="32">
        <f t="shared" si="3"/>
        <v>12861000</v>
      </c>
      <c r="G12" s="32">
        <f t="shared" si="3"/>
        <v>509532444</v>
      </c>
      <c r="H12" s="32">
        <f t="shared" si="3"/>
        <v>105899000</v>
      </c>
      <c r="I12" s="32">
        <f t="shared" si="3"/>
        <v>399939925</v>
      </c>
      <c r="J12" s="32">
        <f t="shared" si="3"/>
        <v>3693519</v>
      </c>
      <c r="K12" s="51">
        <f t="shared" si="1"/>
        <v>-18262556</v>
      </c>
      <c r="L12" s="49">
        <f t="shared" si="2"/>
        <v>96.53983914209115</v>
      </c>
    </row>
    <row r="13" spans="1:12" ht="15.75" customHeight="1">
      <c r="A13" s="7" t="s">
        <v>91</v>
      </c>
      <c r="B13" s="7"/>
      <c r="C13" s="37">
        <f aca="true" t="shared" si="4" ref="C13:J13">C14+C15+C16+C17+C18+C19+C20+C21+C22+C23+C24+C25</f>
        <v>527795000</v>
      </c>
      <c r="D13" s="37">
        <f t="shared" si="4"/>
        <v>114934000</v>
      </c>
      <c r="E13" s="37">
        <f t="shared" si="4"/>
        <v>400000000</v>
      </c>
      <c r="F13" s="37">
        <f t="shared" si="4"/>
        <v>12861000</v>
      </c>
      <c r="G13" s="37">
        <f t="shared" si="4"/>
        <v>509532444</v>
      </c>
      <c r="H13" s="37">
        <f t="shared" si="4"/>
        <v>105899000</v>
      </c>
      <c r="I13" s="37">
        <f t="shared" si="4"/>
        <v>399939925</v>
      </c>
      <c r="J13" s="37">
        <f t="shared" si="4"/>
        <v>3693519</v>
      </c>
      <c r="K13" s="33">
        <f t="shared" si="1"/>
        <v>-18262556</v>
      </c>
      <c r="L13" s="50">
        <f t="shared" si="2"/>
        <v>96.53983914209115</v>
      </c>
    </row>
    <row r="14" spans="1:12" ht="75.75" customHeight="1">
      <c r="A14" s="22" t="s">
        <v>49</v>
      </c>
      <c r="B14" s="29" t="s">
        <v>40</v>
      </c>
      <c r="C14" s="36">
        <f aca="true" t="shared" si="5" ref="C14:C25">D14+E14+F14</f>
        <v>1000000</v>
      </c>
      <c r="D14" s="34"/>
      <c r="E14" s="34"/>
      <c r="F14" s="34">
        <v>1000000</v>
      </c>
      <c r="G14" s="34">
        <f aca="true" t="shared" si="6" ref="G14:G25">H14+I14+J14</f>
        <v>0</v>
      </c>
      <c r="H14" s="34"/>
      <c r="I14" s="34"/>
      <c r="J14" s="34"/>
      <c r="K14" s="31">
        <f t="shared" si="1"/>
        <v>-1000000</v>
      </c>
      <c r="L14" s="4">
        <f t="shared" si="2"/>
        <v>0</v>
      </c>
    </row>
    <row r="15" spans="1:12" ht="54.75" customHeight="1">
      <c r="A15" s="90" t="s">
        <v>182</v>
      </c>
      <c r="B15" s="29" t="s">
        <v>40</v>
      </c>
      <c r="C15" s="34">
        <f t="shared" si="5"/>
        <v>109592519</v>
      </c>
      <c r="D15" s="34">
        <v>105899000</v>
      </c>
      <c r="E15" s="34"/>
      <c r="F15" s="34">
        <v>3693519</v>
      </c>
      <c r="G15" s="34">
        <f t="shared" si="6"/>
        <v>109592519</v>
      </c>
      <c r="H15" s="34">
        <v>105899000</v>
      </c>
      <c r="I15" s="34"/>
      <c r="J15" s="34">
        <v>3693519</v>
      </c>
      <c r="K15" s="31">
        <f t="shared" si="1"/>
        <v>0</v>
      </c>
      <c r="L15" s="4">
        <f t="shared" si="2"/>
        <v>100</v>
      </c>
    </row>
    <row r="16" spans="1:12" ht="70.5" customHeight="1">
      <c r="A16" s="91"/>
      <c r="B16" s="29" t="s">
        <v>40</v>
      </c>
      <c r="C16" s="34">
        <f t="shared" si="5"/>
        <v>2588591</v>
      </c>
      <c r="D16" s="34"/>
      <c r="E16" s="34"/>
      <c r="F16" s="34">
        <v>2588591</v>
      </c>
      <c r="G16" s="34">
        <f t="shared" si="6"/>
        <v>0</v>
      </c>
      <c r="H16" s="34"/>
      <c r="I16" s="34"/>
      <c r="J16" s="34"/>
      <c r="K16" s="31">
        <f aca="true" t="shared" si="7" ref="K16:K25">G16-C16</f>
        <v>-2588591</v>
      </c>
      <c r="L16" s="4">
        <f aca="true" t="shared" si="8" ref="L16:L25">G16/C16*100</f>
        <v>0</v>
      </c>
    </row>
    <row r="17" spans="1:12" ht="70.5" customHeight="1">
      <c r="A17" s="64" t="s">
        <v>180</v>
      </c>
      <c r="B17" s="47" t="s">
        <v>41</v>
      </c>
      <c r="C17" s="34">
        <f t="shared" si="5"/>
        <v>3614890</v>
      </c>
      <c r="D17" s="34">
        <v>3398000</v>
      </c>
      <c r="E17" s="34"/>
      <c r="F17" s="34">
        <v>216890</v>
      </c>
      <c r="G17" s="34">
        <f t="shared" si="6"/>
        <v>0</v>
      </c>
      <c r="H17" s="34"/>
      <c r="I17" s="34"/>
      <c r="J17" s="34"/>
      <c r="K17" s="31">
        <f t="shared" si="7"/>
        <v>-3614890</v>
      </c>
      <c r="L17" s="4">
        <f t="shared" si="8"/>
        <v>0</v>
      </c>
    </row>
    <row r="18" spans="1:12" ht="70.5" customHeight="1">
      <c r="A18" s="64" t="s">
        <v>185</v>
      </c>
      <c r="B18" s="47" t="s">
        <v>41</v>
      </c>
      <c r="C18" s="34">
        <f t="shared" si="5"/>
        <v>2999000</v>
      </c>
      <c r="D18" s="34">
        <v>2818000</v>
      </c>
      <c r="E18" s="34"/>
      <c r="F18" s="34">
        <v>181000</v>
      </c>
      <c r="G18" s="34">
        <f t="shared" si="6"/>
        <v>0</v>
      </c>
      <c r="H18" s="34"/>
      <c r="I18" s="34"/>
      <c r="J18" s="34"/>
      <c r="K18" s="31">
        <f t="shared" si="7"/>
        <v>-2999000</v>
      </c>
      <c r="L18" s="4">
        <f t="shared" si="8"/>
        <v>0</v>
      </c>
    </row>
    <row r="19" spans="1:12" ht="85.5" customHeight="1">
      <c r="A19" s="64" t="s">
        <v>194</v>
      </c>
      <c r="B19" s="47" t="s">
        <v>41</v>
      </c>
      <c r="C19" s="34">
        <f t="shared" si="5"/>
        <v>3000000</v>
      </c>
      <c r="D19" s="34">
        <v>2819000</v>
      </c>
      <c r="E19" s="34"/>
      <c r="F19" s="34">
        <v>181000</v>
      </c>
      <c r="G19" s="34">
        <f t="shared" si="6"/>
        <v>0</v>
      </c>
      <c r="H19" s="34"/>
      <c r="I19" s="34"/>
      <c r="J19" s="34"/>
      <c r="K19" s="31">
        <f t="shared" si="7"/>
        <v>-3000000</v>
      </c>
      <c r="L19" s="4">
        <f t="shared" si="8"/>
        <v>0</v>
      </c>
    </row>
    <row r="20" spans="1:12" ht="61.5" customHeight="1">
      <c r="A20" s="22" t="s">
        <v>74</v>
      </c>
      <c r="B20" s="29" t="s">
        <v>40</v>
      </c>
      <c r="C20" s="34">
        <f t="shared" si="5"/>
        <v>16185895</v>
      </c>
      <c r="D20" s="34"/>
      <c r="E20" s="34">
        <v>16185895</v>
      </c>
      <c r="F20" s="34"/>
      <c r="G20" s="34">
        <f t="shared" si="6"/>
        <v>16185895</v>
      </c>
      <c r="H20" s="34"/>
      <c r="I20" s="34">
        <v>16185895</v>
      </c>
      <c r="J20" s="34"/>
      <c r="K20" s="31">
        <f t="shared" si="7"/>
        <v>0</v>
      </c>
      <c r="L20" s="4">
        <f t="shared" si="8"/>
        <v>100</v>
      </c>
    </row>
    <row r="21" spans="1:12" ht="60.75" customHeight="1">
      <c r="A21" s="22" t="s">
        <v>75</v>
      </c>
      <c r="B21" s="59" t="s">
        <v>41</v>
      </c>
      <c r="C21" s="34">
        <f t="shared" si="5"/>
        <v>60075</v>
      </c>
      <c r="D21" s="34"/>
      <c r="E21" s="34">
        <v>60075</v>
      </c>
      <c r="F21" s="34"/>
      <c r="G21" s="34">
        <f t="shared" si="6"/>
        <v>0</v>
      </c>
      <c r="H21" s="34"/>
      <c r="I21" s="34"/>
      <c r="J21" s="34"/>
      <c r="K21" s="31">
        <f t="shared" si="7"/>
        <v>-60075</v>
      </c>
      <c r="L21" s="4">
        <f t="shared" si="8"/>
        <v>0</v>
      </c>
    </row>
    <row r="22" spans="1:12" ht="71.25" customHeight="1">
      <c r="A22" s="22" t="s">
        <v>45</v>
      </c>
      <c r="B22" s="29" t="s">
        <v>40</v>
      </c>
      <c r="C22" s="34">
        <f t="shared" si="5"/>
        <v>98705200</v>
      </c>
      <c r="D22" s="34"/>
      <c r="E22" s="34">
        <v>98705200</v>
      </c>
      <c r="F22" s="34"/>
      <c r="G22" s="34">
        <f t="shared" si="6"/>
        <v>98705200</v>
      </c>
      <c r="H22" s="34"/>
      <c r="I22" s="34">
        <v>98705200</v>
      </c>
      <c r="J22" s="34"/>
      <c r="K22" s="31">
        <f t="shared" si="7"/>
        <v>0</v>
      </c>
      <c r="L22" s="4">
        <f t="shared" si="8"/>
        <v>100</v>
      </c>
    </row>
    <row r="23" spans="1:12" ht="93" customHeight="1">
      <c r="A23" s="22" t="s">
        <v>107</v>
      </c>
      <c r="B23" s="29" t="s">
        <v>40</v>
      </c>
      <c r="C23" s="34">
        <f t="shared" si="5"/>
        <v>186976906</v>
      </c>
      <c r="D23" s="34"/>
      <c r="E23" s="34">
        <v>186976906</v>
      </c>
      <c r="F23" s="34"/>
      <c r="G23" s="34">
        <f t="shared" si="6"/>
        <v>186976906</v>
      </c>
      <c r="H23" s="34"/>
      <c r="I23" s="34">
        <v>186976906</v>
      </c>
      <c r="J23" s="34"/>
      <c r="K23" s="31">
        <f t="shared" si="7"/>
        <v>0</v>
      </c>
      <c r="L23" s="4">
        <f t="shared" si="8"/>
        <v>100</v>
      </c>
    </row>
    <row r="24" spans="1:12" ht="76.5" customHeight="1">
      <c r="A24" s="22" t="s">
        <v>81</v>
      </c>
      <c r="B24" s="29" t="s">
        <v>40</v>
      </c>
      <c r="C24" s="34">
        <f t="shared" si="5"/>
        <v>98071924</v>
      </c>
      <c r="D24" s="34"/>
      <c r="E24" s="34">
        <v>98071924</v>
      </c>
      <c r="F24" s="34"/>
      <c r="G24" s="34">
        <f t="shared" si="6"/>
        <v>98071924</v>
      </c>
      <c r="H24" s="34"/>
      <c r="I24" s="34">
        <v>98071924</v>
      </c>
      <c r="J24" s="34"/>
      <c r="K24" s="31">
        <f t="shared" si="7"/>
        <v>0</v>
      </c>
      <c r="L24" s="4">
        <f t="shared" si="8"/>
        <v>100</v>
      </c>
    </row>
    <row r="25" spans="1:12" ht="63.75" customHeight="1">
      <c r="A25" s="22" t="s">
        <v>151</v>
      </c>
      <c r="B25" s="29" t="s">
        <v>40</v>
      </c>
      <c r="C25" s="34">
        <f t="shared" si="5"/>
        <v>5000000</v>
      </c>
      <c r="D25" s="34"/>
      <c r="E25" s="34"/>
      <c r="F25" s="34">
        <v>5000000</v>
      </c>
      <c r="G25" s="34">
        <f t="shared" si="6"/>
        <v>0</v>
      </c>
      <c r="H25" s="34"/>
      <c r="I25" s="34"/>
      <c r="J25" s="34"/>
      <c r="K25" s="31">
        <f t="shared" si="7"/>
        <v>-5000000</v>
      </c>
      <c r="L25" s="4">
        <f t="shared" si="8"/>
        <v>0</v>
      </c>
    </row>
    <row r="26" spans="1:12" ht="30.75" customHeight="1">
      <c r="A26" s="6" t="s">
        <v>18</v>
      </c>
      <c r="B26" s="6"/>
      <c r="C26" s="32">
        <f aca="true" t="shared" si="9" ref="C26:J26">C27+C32+C35</f>
        <v>204186870</v>
      </c>
      <c r="D26" s="32">
        <f t="shared" si="9"/>
        <v>0</v>
      </c>
      <c r="E26" s="32">
        <f t="shared" si="9"/>
        <v>81323870</v>
      </c>
      <c r="F26" s="32">
        <f t="shared" si="9"/>
        <v>122863000</v>
      </c>
      <c r="G26" s="32">
        <f t="shared" si="9"/>
        <v>135689955</v>
      </c>
      <c r="H26" s="32">
        <f t="shared" si="9"/>
        <v>0</v>
      </c>
      <c r="I26" s="32">
        <f t="shared" si="9"/>
        <v>45918526</v>
      </c>
      <c r="J26" s="32">
        <f t="shared" si="9"/>
        <v>89771429</v>
      </c>
      <c r="K26" s="51">
        <f aca="true" t="shared" si="10" ref="K26:K70">G26-C26</f>
        <v>-68496915</v>
      </c>
      <c r="L26" s="49">
        <f aca="true" t="shared" si="11" ref="L26:L44">G26/C26*100</f>
        <v>66.45381017888172</v>
      </c>
    </row>
    <row r="27" spans="1:12" ht="15.75" customHeight="1">
      <c r="A27" s="7" t="s">
        <v>22</v>
      </c>
      <c r="B27" s="7"/>
      <c r="C27" s="35">
        <f aca="true" t="shared" si="12" ref="C27:J27">C28+C29+C30+C31</f>
        <v>52796870</v>
      </c>
      <c r="D27" s="35">
        <f t="shared" si="12"/>
        <v>0</v>
      </c>
      <c r="E27" s="35">
        <f t="shared" si="12"/>
        <v>19933870</v>
      </c>
      <c r="F27" s="35">
        <f t="shared" si="12"/>
        <v>32863000</v>
      </c>
      <c r="G27" s="35">
        <f t="shared" si="12"/>
        <v>28860669</v>
      </c>
      <c r="H27" s="35">
        <f t="shared" si="12"/>
        <v>0</v>
      </c>
      <c r="I27" s="35">
        <f t="shared" si="12"/>
        <v>15864871</v>
      </c>
      <c r="J27" s="35">
        <f t="shared" si="12"/>
        <v>12995798</v>
      </c>
      <c r="K27" s="33">
        <f t="shared" si="10"/>
        <v>-23936201</v>
      </c>
      <c r="L27" s="50">
        <f t="shared" si="11"/>
        <v>54.66359842922507</v>
      </c>
    </row>
    <row r="28" spans="1:12" ht="34.5" customHeight="1">
      <c r="A28" s="10" t="s">
        <v>76</v>
      </c>
      <c r="B28" s="29" t="s">
        <v>40</v>
      </c>
      <c r="C28" s="34">
        <f>D28+E28+F28</f>
        <v>16500000</v>
      </c>
      <c r="D28" s="34"/>
      <c r="E28" s="34"/>
      <c r="F28" s="34">
        <v>16500000</v>
      </c>
      <c r="G28" s="34">
        <f>H28+I28+J28</f>
        <v>11274186</v>
      </c>
      <c r="H28" s="34"/>
      <c r="I28" s="34"/>
      <c r="J28" s="34">
        <v>11274186</v>
      </c>
      <c r="K28" s="31">
        <f t="shared" si="10"/>
        <v>-5225814</v>
      </c>
      <c r="L28" s="4">
        <f t="shared" si="11"/>
        <v>68.3284</v>
      </c>
    </row>
    <row r="29" spans="1:12" ht="50.25" customHeight="1">
      <c r="A29" s="10" t="s">
        <v>126</v>
      </c>
      <c r="B29" s="29" t="s">
        <v>40</v>
      </c>
      <c r="C29" s="34">
        <f>D29+E29+F29</f>
        <v>3146866</v>
      </c>
      <c r="D29" s="34"/>
      <c r="E29" s="34"/>
      <c r="F29" s="34">
        <v>3146866</v>
      </c>
      <c r="G29" s="34">
        <f>H29+I29+J29</f>
        <v>1721612</v>
      </c>
      <c r="H29" s="34"/>
      <c r="I29" s="34"/>
      <c r="J29" s="34">
        <v>1721612</v>
      </c>
      <c r="K29" s="31">
        <f t="shared" si="10"/>
        <v>-1425254</v>
      </c>
      <c r="L29" s="4">
        <f t="shared" si="11"/>
        <v>54.70878010058261</v>
      </c>
    </row>
    <row r="30" spans="1:12" ht="48.75" customHeight="1">
      <c r="A30" s="10" t="s">
        <v>88</v>
      </c>
      <c r="B30" s="29" t="s">
        <v>40</v>
      </c>
      <c r="C30" s="34">
        <f>D30+E30+F30</f>
        <v>13216134</v>
      </c>
      <c r="D30" s="34"/>
      <c r="E30" s="34"/>
      <c r="F30" s="34">
        <v>13216134</v>
      </c>
      <c r="G30" s="34">
        <f>H30+I30+J30</f>
        <v>0</v>
      </c>
      <c r="H30" s="34"/>
      <c r="I30" s="34"/>
      <c r="J30" s="34"/>
      <c r="K30" s="31">
        <f t="shared" si="10"/>
        <v>-13216134</v>
      </c>
      <c r="L30" s="4">
        <f t="shared" si="11"/>
        <v>0</v>
      </c>
    </row>
    <row r="31" spans="1:12" ht="30.75" customHeight="1">
      <c r="A31" s="19" t="s">
        <v>77</v>
      </c>
      <c r="B31" s="29" t="s">
        <v>40</v>
      </c>
      <c r="C31" s="34">
        <f>D31+E31+F31</f>
        <v>19933870</v>
      </c>
      <c r="D31" s="34"/>
      <c r="E31" s="34">
        <v>19933870</v>
      </c>
      <c r="F31" s="34"/>
      <c r="G31" s="34">
        <f>H31+I31+J31</f>
        <v>15864871</v>
      </c>
      <c r="H31" s="34"/>
      <c r="I31" s="34">
        <v>15864871</v>
      </c>
      <c r="J31" s="34"/>
      <c r="K31" s="31">
        <f t="shared" si="10"/>
        <v>-4068999</v>
      </c>
      <c r="L31" s="4">
        <f t="shared" si="11"/>
        <v>79.58751110547023</v>
      </c>
    </row>
    <row r="32" spans="1:12" ht="17.25" customHeight="1">
      <c r="A32" s="7" t="s">
        <v>15</v>
      </c>
      <c r="B32" s="7"/>
      <c r="C32" s="35">
        <f aca="true" t="shared" si="13" ref="C32:J32">C33+C34</f>
        <v>91390000</v>
      </c>
      <c r="D32" s="35">
        <f t="shared" si="13"/>
        <v>0</v>
      </c>
      <c r="E32" s="35">
        <f t="shared" si="13"/>
        <v>61390000</v>
      </c>
      <c r="F32" s="35">
        <f t="shared" si="13"/>
        <v>30000000</v>
      </c>
      <c r="G32" s="35">
        <f t="shared" si="13"/>
        <v>46829286</v>
      </c>
      <c r="H32" s="35">
        <f t="shared" si="13"/>
        <v>0</v>
      </c>
      <c r="I32" s="35">
        <f t="shared" si="13"/>
        <v>30053655</v>
      </c>
      <c r="J32" s="35">
        <f t="shared" si="13"/>
        <v>16775631</v>
      </c>
      <c r="K32" s="31">
        <f t="shared" si="10"/>
        <v>-44560714</v>
      </c>
      <c r="L32" s="4">
        <f t="shared" si="11"/>
        <v>51.24114892220155</v>
      </c>
    </row>
    <row r="33" spans="1:12" ht="45.75" customHeight="1">
      <c r="A33" s="10" t="s">
        <v>170</v>
      </c>
      <c r="B33" s="29" t="s">
        <v>40</v>
      </c>
      <c r="C33" s="36">
        <f>D33+E33+F33</f>
        <v>5000000</v>
      </c>
      <c r="D33" s="36"/>
      <c r="E33" s="36"/>
      <c r="F33" s="36">
        <v>5000000</v>
      </c>
      <c r="G33" s="36">
        <f>H33+I33+J33</f>
        <v>3000000</v>
      </c>
      <c r="H33" s="36"/>
      <c r="I33" s="36"/>
      <c r="J33" s="36">
        <v>3000000</v>
      </c>
      <c r="K33" s="36">
        <f t="shared" si="10"/>
        <v>-2000000</v>
      </c>
      <c r="L33" s="13">
        <f t="shared" si="11"/>
        <v>60</v>
      </c>
    </row>
    <row r="34" spans="1:12" ht="63.75" customHeight="1">
      <c r="A34" s="10" t="s">
        <v>99</v>
      </c>
      <c r="B34" s="29" t="s">
        <v>40</v>
      </c>
      <c r="C34" s="36">
        <f>D34+E34+F34</f>
        <v>86390000</v>
      </c>
      <c r="D34" s="36"/>
      <c r="E34" s="36">
        <v>61390000</v>
      </c>
      <c r="F34" s="36">
        <v>25000000</v>
      </c>
      <c r="G34" s="36">
        <f>H34+I34+J34</f>
        <v>43829286</v>
      </c>
      <c r="H34" s="36"/>
      <c r="I34" s="36">
        <v>30053655</v>
      </c>
      <c r="J34" s="36">
        <v>13775631</v>
      </c>
      <c r="K34" s="36">
        <f t="shared" si="10"/>
        <v>-42560714</v>
      </c>
      <c r="L34" s="13">
        <f t="shared" si="11"/>
        <v>50.73421229308948</v>
      </c>
    </row>
    <row r="35" spans="1:12" ht="15.75" customHeight="1">
      <c r="A35" s="11" t="s">
        <v>27</v>
      </c>
      <c r="B35" s="26"/>
      <c r="C35" s="37">
        <f aca="true" t="shared" si="14" ref="C35:J35">C36+C37</f>
        <v>60000000</v>
      </c>
      <c r="D35" s="37">
        <f t="shared" si="14"/>
        <v>0</v>
      </c>
      <c r="E35" s="37">
        <f t="shared" si="14"/>
        <v>0</v>
      </c>
      <c r="F35" s="37">
        <f t="shared" si="14"/>
        <v>60000000</v>
      </c>
      <c r="G35" s="37">
        <f t="shared" si="14"/>
        <v>60000000</v>
      </c>
      <c r="H35" s="37">
        <f t="shared" si="14"/>
        <v>0</v>
      </c>
      <c r="I35" s="37">
        <f t="shared" si="14"/>
        <v>0</v>
      </c>
      <c r="J35" s="37">
        <f t="shared" si="14"/>
        <v>60000000</v>
      </c>
      <c r="K35" s="37">
        <f t="shared" si="10"/>
        <v>0</v>
      </c>
      <c r="L35" s="52">
        <f t="shared" si="11"/>
        <v>100</v>
      </c>
    </row>
    <row r="36" spans="1:12" ht="33.75" customHeight="1">
      <c r="A36" s="86" t="s">
        <v>111</v>
      </c>
      <c r="B36" s="88" t="s">
        <v>40</v>
      </c>
      <c r="C36" s="36">
        <f>D36+E36+F36</f>
        <v>59588220.12</v>
      </c>
      <c r="D36" s="36"/>
      <c r="E36" s="36"/>
      <c r="F36" s="36">
        <v>59588220.12</v>
      </c>
      <c r="G36" s="36">
        <f>H36+I36+J36</f>
        <v>59588220.12</v>
      </c>
      <c r="H36" s="36"/>
      <c r="I36" s="36"/>
      <c r="J36" s="36">
        <v>59588220.12</v>
      </c>
      <c r="K36" s="36">
        <f t="shared" si="10"/>
        <v>0</v>
      </c>
      <c r="L36" s="52">
        <f t="shared" si="11"/>
        <v>100</v>
      </c>
    </row>
    <row r="37" spans="1:12" ht="29.25" customHeight="1">
      <c r="A37" s="87"/>
      <c r="B37" s="89"/>
      <c r="C37" s="36">
        <f>D37+E37+F37</f>
        <v>411779.88</v>
      </c>
      <c r="D37" s="36"/>
      <c r="E37" s="36"/>
      <c r="F37" s="36">
        <v>411779.88</v>
      </c>
      <c r="G37" s="36">
        <f>H37+I37+J37</f>
        <v>411779.88</v>
      </c>
      <c r="H37" s="36"/>
      <c r="I37" s="36"/>
      <c r="J37" s="36">
        <v>411779.88</v>
      </c>
      <c r="K37" s="36">
        <f t="shared" si="10"/>
        <v>0</v>
      </c>
      <c r="L37" s="13">
        <f t="shared" si="11"/>
        <v>100</v>
      </c>
    </row>
    <row r="38" spans="1:12" ht="18" customHeight="1">
      <c r="A38" s="12" t="s">
        <v>19</v>
      </c>
      <c r="B38" s="28"/>
      <c r="C38" s="38">
        <f aca="true" t="shared" si="15" ref="C38:J38">C39+C58</f>
        <v>187388900</v>
      </c>
      <c r="D38" s="38">
        <f t="shared" si="15"/>
        <v>0</v>
      </c>
      <c r="E38" s="38">
        <f t="shared" si="15"/>
        <v>0</v>
      </c>
      <c r="F38" s="38">
        <f t="shared" si="15"/>
        <v>187388900</v>
      </c>
      <c r="G38" s="38">
        <f t="shared" si="15"/>
        <v>92685148.45</v>
      </c>
      <c r="H38" s="38">
        <f t="shared" si="15"/>
        <v>0</v>
      </c>
      <c r="I38" s="38">
        <f t="shared" si="15"/>
        <v>0</v>
      </c>
      <c r="J38" s="38">
        <f t="shared" si="15"/>
        <v>92685148.45</v>
      </c>
      <c r="K38" s="38">
        <f t="shared" si="10"/>
        <v>-94703751.55</v>
      </c>
      <c r="L38" s="14">
        <f t="shared" si="11"/>
        <v>49.46138669366222</v>
      </c>
    </row>
    <row r="39" spans="1:12" ht="18" customHeight="1">
      <c r="A39" s="7" t="s">
        <v>16</v>
      </c>
      <c r="B39" s="27"/>
      <c r="C39" s="37">
        <f>C40+C41+C44+C47+C50+C53+C54+C55+C56+C57</f>
        <v>186888900</v>
      </c>
      <c r="D39" s="37">
        <f aca="true" t="shared" si="16" ref="D39:J39">D40+D41+D44+D47+D50+D53+D54+D55+D56+D57</f>
        <v>0</v>
      </c>
      <c r="E39" s="37">
        <f t="shared" si="16"/>
        <v>0</v>
      </c>
      <c r="F39" s="37">
        <f t="shared" si="16"/>
        <v>186888900</v>
      </c>
      <c r="G39" s="37">
        <f t="shared" si="16"/>
        <v>92685148.45</v>
      </c>
      <c r="H39" s="37">
        <f t="shared" si="16"/>
        <v>0</v>
      </c>
      <c r="I39" s="37">
        <f t="shared" si="16"/>
        <v>0</v>
      </c>
      <c r="J39" s="37">
        <f t="shared" si="16"/>
        <v>92685148.45</v>
      </c>
      <c r="K39" s="37">
        <f t="shared" si="10"/>
        <v>-94203751.55</v>
      </c>
      <c r="L39" s="52">
        <f t="shared" si="11"/>
        <v>49.593715009291614</v>
      </c>
    </row>
    <row r="40" spans="1:12" ht="82.5" customHeight="1">
      <c r="A40" s="8" t="s">
        <v>57</v>
      </c>
      <c r="B40" s="29" t="s">
        <v>40</v>
      </c>
      <c r="C40" s="36">
        <f>D40+E40+F40</f>
        <v>22800000</v>
      </c>
      <c r="D40" s="36"/>
      <c r="E40" s="36"/>
      <c r="F40" s="36">
        <v>22800000</v>
      </c>
      <c r="G40" s="36">
        <f aca="true" t="shared" si="17" ref="G40:G57">H40+I40+J40</f>
        <v>22800000</v>
      </c>
      <c r="H40" s="36"/>
      <c r="I40" s="36"/>
      <c r="J40" s="36">
        <v>22800000</v>
      </c>
      <c r="K40" s="36">
        <f t="shared" si="10"/>
        <v>0</v>
      </c>
      <c r="L40" s="13">
        <f t="shared" si="11"/>
        <v>100</v>
      </c>
    </row>
    <row r="41" spans="1:12" ht="68.25" customHeight="1">
      <c r="A41" s="8" t="s">
        <v>183</v>
      </c>
      <c r="B41" s="29" t="s">
        <v>40</v>
      </c>
      <c r="C41" s="36">
        <f>D41+E41+F41</f>
        <v>3884598</v>
      </c>
      <c r="D41" s="36"/>
      <c r="E41" s="36"/>
      <c r="F41" s="36">
        <v>3884598</v>
      </c>
      <c r="G41" s="36">
        <f t="shared" si="17"/>
        <v>0</v>
      </c>
      <c r="H41" s="36"/>
      <c r="I41" s="36"/>
      <c r="J41" s="36"/>
      <c r="K41" s="36">
        <f t="shared" si="10"/>
        <v>-3884598</v>
      </c>
      <c r="L41" s="13">
        <f t="shared" si="11"/>
        <v>0</v>
      </c>
    </row>
    <row r="42" spans="1:12" ht="16.5" customHeight="1">
      <c r="A42" s="8" t="s">
        <v>115</v>
      </c>
      <c r="B42" s="29"/>
      <c r="C42" s="36"/>
      <c r="D42" s="36"/>
      <c r="E42" s="36"/>
      <c r="F42" s="36"/>
      <c r="G42" s="36"/>
      <c r="H42" s="36"/>
      <c r="I42" s="36"/>
      <c r="J42" s="36"/>
      <c r="K42" s="36"/>
      <c r="L42" s="13"/>
    </row>
    <row r="43" spans="1:12" ht="39.75" customHeight="1">
      <c r="A43" s="8" t="s">
        <v>189</v>
      </c>
      <c r="B43" s="29"/>
      <c r="C43" s="36">
        <f>D43+E43+F43</f>
        <v>1884598</v>
      </c>
      <c r="D43" s="36"/>
      <c r="E43" s="36"/>
      <c r="F43" s="36">
        <v>1884598</v>
      </c>
      <c r="G43" s="36">
        <f t="shared" si="17"/>
        <v>0</v>
      </c>
      <c r="H43" s="36"/>
      <c r="I43" s="36"/>
      <c r="J43" s="36"/>
      <c r="K43" s="36">
        <f t="shared" si="10"/>
        <v>-1884598</v>
      </c>
      <c r="L43" s="13">
        <f t="shared" si="11"/>
        <v>0</v>
      </c>
    </row>
    <row r="44" spans="1:12" ht="63" customHeight="1">
      <c r="A44" s="8" t="s">
        <v>122</v>
      </c>
      <c r="B44" s="29" t="s">
        <v>40</v>
      </c>
      <c r="C44" s="36">
        <f>D44+E44+F44</f>
        <v>84253221</v>
      </c>
      <c r="D44" s="36"/>
      <c r="E44" s="36"/>
      <c r="F44" s="36">
        <v>84253221</v>
      </c>
      <c r="G44" s="36">
        <f t="shared" si="17"/>
        <v>47611358.45</v>
      </c>
      <c r="H44" s="36"/>
      <c r="I44" s="36"/>
      <c r="J44" s="36">
        <v>47611358.45</v>
      </c>
      <c r="K44" s="36">
        <f t="shared" si="10"/>
        <v>-36641862.55</v>
      </c>
      <c r="L44" s="13">
        <f t="shared" si="11"/>
        <v>56.50983770697622</v>
      </c>
    </row>
    <row r="45" spans="1:12" ht="21" customHeight="1">
      <c r="A45" s="8" t="s">
        <v>115</v>
      </c>
      <c r="B45" s="29"/>
      <c r="C45" s="36"/>
      <c r="D45" s="36"/>
      <c r="E45" s="36"/>
      <c r="F45" s="36"/>
      <c r="G45" s="36">
        <f t="shared" si="17"/>
        <v>0</v>
      </c>
      <c r="H45" s="36"/>
      <c r="I45" s="36"/>
      <c r="J45" s="36"/>
      <c r="K45" s="36">
        <f t="shared" si="10"/>
        <v>0</v>
      </c>
      <c r="L45" s="13"/>
    </row>
    <row r="46" spans="1:12" ht="30" customHeight="1">
      <c r="A46" s="8" t="s">
        <v>188</v>
      </c>
      <c r="B46" s="29"/>
      <c r="C46" s="36">
        <f>D46+E46+F46</f>
        <v>3283834</v>
      </c>
      <c r="D46" s="36"/>
      <c r="E46" s="36"/>
      <c r="F46" s="36">
        <v>3283834</v>
      </c>
      <c r="G46" s="36">
        <f t="shared" si="17"/>
        <v>2437885.45</v>
      </c>
      <c r="H46" s="36"/>
      <c r="I46" s="36"/>
      <c r="J46" s="36">
        <v>2437885.45</v>
      </c>
      <c r="K46" s="36">
        <f t="shared" si="10"/>
        <v>-845948.5499999998</v>
      </c>
      <c r="L46" s="13">
        <f>G46/C46*100</f>
        <v>74.23899776907116</v>
      </c>
    </row>
    <row r="47" spans="1:12" ht="81.75" customHeight="1">
      <c r="A47" s="8" t="s">
        <v>87</v>
      </c>
      <c r="B47" s="29" t="s">
        <v>40</v>
      </c>
      <c r="C47" s="36">
        <f>D47+E47+F47</f>
        <v>13200000</v>
      </c>
      <c r="D47" s="36"/>
      <c r="E47" s="36"/>
      <c r="F47" s="36">
        <v>13200000</v>
      </c>
      <c r="G47" s="36">
        <f t="shared" si="17"/>
        <v>3480200</v>
      </c>
      <c r="H47" s="36"/>
      <c r="I47" s="36"/>
      <c r="J47" s="36">
        <v>3480200</v>
      </c>
      <c r="K47" s="36">
        <f t="shared" si="10"/>
        <v>-9719800</v>
      </c>
      <c r="L47" s="13">
        <f>G47/C47*100</f>
        <v>26.365151515151513</v>
      </c>
    </row>
    <row r="48" spans="1:12" ht="24" customHeight="1">
      <c r="A48" s="8" t="s">
        <v>115</v>
      </c>
      <c r="B48" s="29"/>
      <c r="C48" s="36"/>
      <c r="D48" s="36"/>
      <c r="E48" s="36"/>
      <c r="F48" s="36"/>
      <c r="G48" s="36">
        <f t="shared" si="17"/>
        <v>0</v>
      </c>
      <c r="H48" s="36"/>
      <c r="I48" s="36"/>
      <c r="J48" s="36"/>
      <c r="K48" s="36">
        <f t="shared" si="10"/>
        <v>0</v>
      </c>
      <c r="L48" s="13"/>
    </row>
    <row r="49" spans="1:12" ht="33" customHeight="1">
      <c r="A49" s="8" t="s">
        <v>187</v>
      </c>
      <c r="B49" s="29"/>
      <c r="C49" s="36">
        <f>D49+E49+F49</f>
        <v>4400000</v>
      </c>
      <c r="D49" s="36"/>
      <c r="E49" s="36"/>
      <c r="F49" s="36">
        <v>4400000</v>
      </c>
      <c r="G49" s="36">
        <f t="shared" si="17"/>
        <v>3480200</v>
      </c>
      <c r="H49" s="36"/>
      <c r="I49" s="36"/>
      <c r="J49" s="36">
        <v>3480200</v>
      </c>
      <c r="K49" s="36">
        <f t="shared" si="10"/>
        <v>-919800</v>
      </c>
      <c r="L49" s="13">
        <f>G49/C49*100</f>
        <v>79.09545454545454</v>
      </c>
    </row>
    <row r="50" spans="1:12" ht="63" customHeight="1">
      <c r="A50" s="10" t="s">
        <v>68</v>
      </c>
      <c r="B50" s="29" t="s">
        <v>40</v>
      </c>
      <c r="C50" s="36">
        <f>D50+E50+F50</f>
        <v>56558681</v>
      </c>
      <c r="D50" s="36"/>
      <c r="E50" s="36"/>
      <c r="F50" s="36">
        <v>56558681</v>
      </c>
      <c r="G50" s="36">
        <f t="shared" si="17"/>
        <v>18793590</v>
      </c>
      <c r="H50" s="36"/>
      <c r="I50" s="36"/>
      <c r="J50" s="36">
        <v>18793590</v>
      </c>
      <c r="K50" s="36">
        <f t="shared" si="10"/>
        <v>-37765091</v>
      </c>
      <c r="L50" s="13">
        <f>G50/C50*100</f>
        <v>33.228479992310994</v>
      </c>
    </row>
    <row r="51" spans="1:12" ht="24" customHeight="1">
      <c r="A51" s="8" t="s">
        <v>115</v>
      </c>
      <c r="B51" s="29"/>
      <c r="C51" s="36"/>
      <c r="D51" s="36"/>
      <c r="E51" s="36"/>
      <c r="G51" s="36">
        <f t="shared" si="17"/>
        <v>0</v>
      </c>
      <c r="H51" s="36"/>
      <c r="I51" s="36"/>
      <c r="J51" s="36"/>
      <c r="K51" s="36">
        <f t="shared" si="10"/>
        <v>0</v>
      </c>
      <c r="L51" s="13"/>
    </row>
    <row r="52" spans="1:12" ht="35.25" customHeight="1">
      <c r="A52" s="8" t="s">
        <v>186</v>
      </c>
      <c r="B52" s="29"/>
      <c r="C52" s="36">
        <f aca="true" t="shared" si="18" ref="C52:C57">D52+E52+F52</f>
        <v>4389852</v>
      </c>
      <c r="D52" s="36"/>
      <c r="E52" s="36"/>
      <c r="F52" s="36">
        <v>4389852</v>
      </c>
      <c r="G52" s="36">
        <f t="shared" si="17"/>
        <v>3131440</v>
      </c>
      <c r="H52" s="36"/>
      <c r="I52" s="36"/>
      <c r="J52" s="36">
        <v>3131440</v>
      </c>
      <c r="K52" s="36">
        <f t="shared" si="10"/>
        <v>-1258412</v>
      </c>
      <c r="L52" s="13">
        <f aca="true" t="shared" si="19" ref="L52:L70">G52/C52*100</f>
        <v>71.3336121582231</v>
      </c>
    </row>
    <row r="53" spans="1:12" ht="152.25" customHeight="1">
      <c r="A53" s="8" t="s">
        <v>184</v>
      </c>
      <c r="B53" s="29" t="s">
        <v>40</v>
      </c>
      <c r="C53" s="36">
        <f t="shared" si="18"/>
        <v>1000000</v>
      </c>
      <c r="D53" s="36"/>
      <c r="E53" s="36"/>
      <c r="F53" s="36">
        <v>1000000</v>
      </c>
      <c r="G53" s="36">
        <f t="shared" si="17"/>
        <v>0</v>
      </c>
      <c r="H53" s="36"/>
      <c r="I53" s="36"/>
      <c r="J53" s="36"/>
      <c r="K53" s="36">
        <f t="shared" si="10"/>
        <v>-1000000</v>
      </c>
      <c r="L53" s="13">
        <f t="shared" si="19"/>
        <v>0</v>
      </c>
    </row>
    <row r="54" spans="1:12" ht="91.5" customHeight="1">
      <c r="A54" s="8" t="s">
        <v>153</v>
      </c>
      <c r="B54" s="29" t="s">
        <v>40</v>
      </c>
      <c r="C54" s="36">
        <f t="shared" si="18"/>
        <v>1000000</v>
      </c>
      <c r="D54" s="36"/>
      <c r="E54" s="36"/>
      <c r="F54" s="36">
        <v>1000000</v>
      </c>
      <c r="G54" s="36">
        <f t="shared" si="17"/>
        <v>0</v>
      </c>
      <c r="H54" s="36"/>
      <c r="I54" s="36"/>
      <c r="J54" s="36"/>
      <c r="K54" s="36">
        <f t="shared" si="10"/>
        <v>-1000000</v>
      </c>
      <c r="L54" s="13">
        <f t="shared" si="19"/>
        <v>0</v>
      </c>
    </row>
    <row r="55" spans="1:12" ht="108" customHeight="1">
      <c r="A55" s="8" t="s">
        <v>154</v>
      </c>
      <c r="B55" s="29" t="s">
        <v>40</v>
      </c>
      <c r="C55" s="36">
        <f t="shared" si="18"/>
        <v>1000000</v>
      </c>
      <c r="D55" s="36"/>
      <c r="E55" s="36"/>
      <c r="F55" s="36">
        <v>1000000</v>
      </c>
      <c r="G55" s="36">
        <f t="shared" si="17"/>
        <v>0</v>
      </c>
      <c r="H55" s="36"/>
      <c r="I55" s="36"/>
      <c r="J55" s="36"/>
      <c r="K55" s="36">
        <f t="shared" si="10"/>
        <v>-1000000</v>
      </c>
      <c r="L55" s="13">
        <f t="shared" si="19"/>
        <v>0</v>
      </c>
    </row>
    <row r="56" spans="1:12" ht="124.5" customHeight="1">
      <c r="A56" s="8" t="s">
        <v>0</v>
      </c>
      <c r="B56" s="29" t="s">
        <v>40</v>
      </c>
      <c r="C56" s="36">
        <f t="shared" si="18"/>
        <v>1748600</v>
      </c>
      <c r="D56" s="36"/>
      <c r="E56" s="36"/>
      <c r="F56" s="36">
        <v>1748600</v>
      </c>
      <c r="G56" s="36">
        <f t="shared" si="17"/>
        <v>0</v>
      </c>
      <c r="H56" s="36"/>
      <c r="I56" s="36"/>
      <c r="J56" s="36"/>
      <c r="K56" s="36">
        <f t="shared" si="10"/>
        <v>-1748600</v>
      </c>
      <c r="L56" s="13">
        <f t="shared" si="19"/>
        <v>0</v>
      </c>
    </row>
    <row r="57" spans="1:12" ht="108.75" customHeight="1">
      <c r="A57" s="8" t="s">
        <v>156</v>
      </c>
      <c r="B57" s="29" t="s">
        <v>40</v>
      </c>
      <c r="C57" s="36">
        <f t="shared" si="18"/>
        <v>1443800</v>
      </c>
      <c r="D57" s="36"/>
      <c r="E57" s="36"/>
      <c r="F57" s="36">
        <v>1443800</v>
      </c>
      <c r="G57" s="36">
        <f t="shared" si="17"/>
        <v>0</v>
      </c>
      <c r="H57" s="36"/>
      <c r="I57" s="36"/>
      <c r="J57" s="63"/>
      <c r="K57" s="36">
        <f t="shared" si="10"/>
        <v>-1443800</v>
      </c>
      <c r="L57" s="13">
        <f t="shared" si="19"/>
        <v>0</v>
      </c>
    </row>
    <row r="58" spans="1:12" ht="17.25" customHeight="1">
      <c r="A58" s="11" t="s">
        <v>60</v>
      </c>
      <c r="B58" s="29"/>
      <c r="C58" s="37">
        <f>C59</f>
        <v>500000</v>
      </c>
      <c r="D58" s="37">
        <f>D59</f>
        <v>0</v>
      </c>
      <c r="E58" s="37">
        <f>E59</f>
        <v>0</v>
      </c>
      <c r="F58" s="37">
        <f>F59</f>
        <v>500000</v>
      </c>
      <c r="G58" s="36"/>
      <c r="H58" s="37">
        <f>H59</f>
        <v>0</v>
      </c>
      <c r="I58" s="37">
        <f>I59</f>
        <v>0</v>
      </c>
      <c r="J58" s="62"/>
      <c r="K58" s="37">
        <f t="shared" si="10"/>
        <v>-500000</v>
      </c>
      <c r="L58" s="52">
        <f t="shared" si="19"/>
        <v>0</v>
      </c>
    </row>
    <row r="59" spans="1:12" ht="76.5" customHeight="1">
      <c r="A59" s="10" t="s">
        <v>157</v>
      </c>
      <c r="B59" s="29" t="s">
        <v>40</v>
      </c>
      <c r="C59" s="36">
        <f>D59+E59+F59</f>
        <v>500000</v>
      </c>
      <c r="D59" s="36"/>
      <c r="E59" s="36"/>
      <c r="F59" s="36">
        <v>500000</v>
      </c>
      <c r="G59" s="36">
        <f>H59+I59+J59</f>
        <v>0</v>
      </c>
      <c r="H59" s="36"/>
      <c r="I59" s="36"/>
      <c r="J59" s="36"/>
      <c r="K59" s="36">
        <f t="shared" si="10"/>
        <v>-500000</v>
      </c>
      <c r="L59" s="13">
        <f t="shared" si="19"/>
        <v>0</v>
      </c>
    </row>
    <row r="60" spans="1:12" ht="24" customHeight="1">
      <c r="A60" s="54" t="s">
        <v>20</v>
      </c>
      <c r="B60" s="55"/>
      <c r="C60" s="38">
        <f aca="true" t="shared" si="20" ref="C60:F61">C61</f>
        <v>81820200</v>
      </c>
      <c r="D60" s="38">
        <f t="shared" si="20"/>
        <v>5290900</v>
      </c>
      <c r="E60" s="38">
        <f t="shared" si="20"/>
        <v>76529300</v>
      </c>
      <c r="F60" s="38">
        <f t="shared" si="20"/>
        <v>0</v>
      </c>
      <c r="G60" s="60">
        <f>H60+I60+J60</f>
        <v>17532900</v>
      </c>
      <c r="H60" s="38">
        <f aca="true" t="shared" si="21" ref="H60:J61">H61</f>
        <v>3703630</v>
      </c>
      <c r="I60" s="38">
        <f t="shared" si="21"/>
        <v>13829270</v>
      </c>
      <c r="J60" s="38">
        <f t="shared" si="21"/>
        <v>0</v>
      </c>
      <c r="K60" s="38">
        <f t="shared" si="10"/>
        <v>-64287300</v>
      </c>
      <c r="L60" s="14">
        <f t="shared" si="19"/>
        <v>21.428571428571427</v>
      </c>
    </row>
    <row r="61" spans="1:12" ht="24" customHeight="1">
      <c r="A61" s="11" t="s">
        <v>72</v>
      </c>
      <c r="B61" s="29"/>
      <c r="C61" s="36">
        <f t="shared" si="20"/>
        <v>81820200</v>
      </c>
      <c r="D61" s="36">
        <f t="shared" si="20"/>
        <v>5290900</v>
      </c>
      <c r="E61" s="36">
        <f t="shared" si="20"/>
        <v>76529300</v>
      </c>
      <c r="F61" s="36">
        <f t="shared" si="20"/>
        <v>0</v>
      </c>
      <c r="G61" s="36">
        <f>H61+I61+J61</f>
        <v>17532900</v>
      </c>
      <c r="H61" s="36">
        <f t="shared" si="21"/>
        <v>3703630</v>
      </c>
      <c r="I61" s="36">
        <f t="shared" si="21"/>
        <v>13829270</v>
      </c>
      <c r="J61" s="36">
        <f t="shared" si="21"/>
        <v>0</v>
      </c>
      <c r="K61" s="37">
        <f t="shared" si="10"/>
        <v>-64287300</v>
      </c>
      <c r="L61" s="52">
        <f t="shared" si="19"/>
        <v>21.428571428571427</v>
      </c>
    </row>
    <row r="62" spans="1:12" ht="35.25" customHeight="1">
      <c r="A62" s="10" t="s">
        <v>73</v>
      </c>
      <c r="B62" s="29" t="s">
        <v>40</v>
      </c>
      <c r="C62" s="36">
        <f>D62+E62+F62</f>
        <v>81820200</v>
      </c>
      <c r="D62" s="36">
        <v>5290900</v>
      </c>
      <c r="E62" s="36">
        <v>76529300</v>
      </c>
      <c r="F62" s="36"/>
      <c r="G62" s="36">
        <f>H62+I62+J62</f>
        <v>17532900</v>
      </c>
      <c r="H62" s="36">
        <v>3703630</v>
      </c>
      <c r="I62" s="36">
        <v>13829270</v>
      </c>
      <c r="J62" s="36"/>
      <c r="K62" s="37">
        <f t="shared" si="10"/>
        <v>-64287300</v>
      </c>
      <c r="L62" s="52">
        <f t="shared" si="19"/>
        <v>21.428571428571427</v>
      </c>
    </row>
    <row r="63" spans="1:12" ht="35.25" customHeight="1">
      <c r="A63" s="6" t="s">
        <v>61</v>
      </c>
      <c r="B63" s="6"/>
      <c r="C63" s="38">
        <f>C64</f>
        <v>32093400</v>
      </c>
      <c r="D63" s="38">
        <f>D64</f>
        <v>0</v>
      </c>
      <c r="E63" s="38">
        <f>E64</f>
        <v>0</v>
      </c>
      <c r="F63" s="38">
        <f>F64</f>
        <v>32093400</v>
      </c>
      <c r="G63" s="38">
        <f>H63+I63+J63</f>
        <v>12000000</v>
      </c>
      <c r="H63" s="38">
        <f>H64</f>
        <v>0</v>
      </c>
      <c r="I63" s="38">
        <f>I64</f>
        <v>0</v>
      </c>
      <c r="J63" s="38">
        <f>J64</f>
        <v>12000000</v>
      </c>
      <c r="K63" s="38">
        <f t="shared" si="10"/>
        <v>-20093400</v>
      </c>
      <c r="L63" s="14">
        <f t="shared" si="19"/>
        <v>37.39086541157995</v>
      </c>
    </row>
    <row r="64" spans="1:12" ht="17.25" customHeight="1">
      <c r="A64" s="7" t="s">
        <v>62</v>
      </c>
      <c r="B64" s="7"/>
      <c r="C64" s="37">
        <f aca="true" t="shared" si="22" ref="C64:J64">C65+C66+C67+C68+C69</f>
        <v>32093400</v>
      </c>
      <c r="D64" s="37">
        <f t="shared" si="22"/>
        <v>0</v>
      </c>
      <c r="E64" s="37">
        <f t="shared" si="22"/>
        <v>0</v>
      </c>
      <c r="F64" s="37">
        <f t="shared" si="22"/>
        <v>32093400</v>
      </c>
      <c r="G64" s="37">
        <f t="shared" si="22"/>
        <v>12000000</v>
      </c>
      <c r="H64" s="37">
        <f t="shared" si="22"/>
        <v>0</v>
      </c>
      <c r="I64" s="37">
        <f t="shared" si="22"/>
        <v>0</v>
      </c>
      <c r="J64" s="37">
        <f t="shared" si="22"/>
        <v>12000000</v>
      </c>
      <c r="K64" s="37">
        <f t="shared" si="10"/>
        <v>-20093400</v>
      </c>
      <c r="L64" s="52">
        <f t="shared" si="19"/>
        <v>37.39086541157995</v>
      </c>
    </row>
    <row r="65" spans="1:12" ht="61.5" customHeight="1">
      <c r="A65" s="8" t="s">
        <v>63</v>
      </c>
      <c r="B65" s="29" t="s">
        <v>40</v>
      </c>
      <c r="C65" s="36">
        <f>D65+E65+F65</f>
        <v>16139200</v>
      </c>
      <c r="D65" s="36"/>
      <c r="E65" s="36"/>
      <c r="F65" s="36">
        <v>16139200</v>
      </c>
      <c r="G65" s="36">
        <f>H65+I65+J65</f>
        <v>12000000</v>
      </c>
      <c r="H65" s="36"/>
      <c r="I65" s="36"/>
      <c r="J65" s="36">
        <v>12000000</v>
      </c>
      <c r="K65" s="36">
        <f t="shared" si="10"/>
        <v>-4139200</v>
      </c>
      <c r="L65" s="13">
        <f t="shared" si="19"/>
        <v>74.35312778824229</v>
      </c>
    </row>
    <row r="66" spans="1:12" ht="48.75" customHeight="1">
      <c r="A66" s="8" t="s">
        <v>100</v>
      </c>
      <c r="B66" s="29" t="s">
        <v>40</v>
      </c>
      <c r="C66" s="36">
        <f>D66+E66+F66</f>
        <v>12954200</v>
      </c>
      <c r="D66" s="36"/>
      <c r="E66" s="36"/>
      <c r="F66" s="36">
        <v>12954200</v>
      </c>
      <c r="G66" s="36">
        <f>H66+I66+J66</f>
        <v>0</v>
      </c>
      <c r="H66" s="36"/>
      <c r="I66" s="36"/>
      <c r="J66" s="36"/>
      <c r="K66" s="36">
        <f t="shared" si="10"/>
        <v>-12954200</v>
      </c>
      <c r="L66" s="13">
        <f t="shared" si="19"/>
        <v>0</v>
      </c>
    </row>
    <row r="67" spans="1:12" ht="75.75" customHeight="1">
      <c r="A67" s="8" t="s">
        <v>158</v>
      </c>
      <c r="B67" s="29" t="s">
        <v>40</v>
      </c>
      <c r="C67" s="36">
        <f>D67+E67+F67</f>
        <v>1000000</v>
      </c>
      <c r="D67" s="36"/>
      <c r="E67" s="36"/>
      <c r="F67" s="36">
        <v>1000000</v>
      </c>
      <c r="G67" s="36">
        <f>H67+I67+J67</f>
        <v>0</v>
      </c>
      <c r="H67" s="36"/>
      <c r="I67" s="36"/>
      <c r="J67" s="36"/>
      <c r="K67" s="36">
        <f t="shared" si="10"/>
        <v>-1000000</v>
      </c>
      <c r="L67" s="13">
        <f t="shared" si="19"/>
        <v>0</v>
      </c>
    </row>
    <row r="68" spans="1:12" ht="63.75" customHeight="1">
      <c r="A68" s="8" t="s">
        <v>159</v>
      </c>
      <c r="B68" s="29" t="s">
        <v>40</v>
      </c>
      <c r="C68" s="36">
        <f>D68+E68+F68</f>
        <v>1000000</v>
      </c>
      <c r="D68" s="36"/>
      <c r="E68" s="36"/>
      <c r="F68" s="36">
        <v>1000000</v>
      </c>
      <c r="G68" s="36">
        <f>H68+I68+J68</f>
        <v>0</v>
      </c>
      <c r="H68" s="36"/>
      <c r="I68" s="36"/>
      <c r="J68" s="36"/>
      <c r="K68" s="36">
        <f t="shared" si="10"/>
        <v>-1000000</v>
      </c>
      <c r="L68" s="13">
        <f t="shared" si="19"/>
        <v>0</v>
      </c>
    </row>
    <row r="69" spans="1:12" ht="76.5" customHeight="1">
      <c r="A69" s="8" t="s">
        <v>160</v>
      </c>
      <c r="B69" s="29" t="s">
        <v>40</v>
      </c>
      <c r="C69" s="36">
        <f>D69+E69+F69</f>
        <v>1000000</v>
      </c>
      <c r="D69" s="36"/>
      <c r="E69" s="36"/>
      <c r="F69" s="36">
        <v>1000000</v>
      </c>
      <c r="G69" s="36">
        <f>H69+I69+J69</f>
        <v>0</v>
      </c>
      <c r="H69" s="36"/>
      <c r="I69" s="36"/>
      <c r="J69" s="36"/>
      <c r="K69" s="36">
        <f t="shared" si="10"/>
        <v>-1000000</v>
      </c>
      <c r="L69" s="13">
        <f t="shared" si="19"/>
        <v>0</v>
      </c>
    </row>
    <row r="70" spans="1:12" s="5" customFormat="1" ht="33.75" customHeight="1">
      <c r="A70" s="6" t="s">
        <v>21</v>
      </c>
      <c r="B70" s="6"/>
      <c r="C70" s="38">
        <f aca="true" t="shared" si="23" ref="C70:J70">C9+C12+C26+C38+C60+C63</f>
        <v>1051284370</v>
      </c>
      <c r="D70" s="38">
        <f t="shared" si="23"/>
        <v>120224900</v>
      </c>
      <c r="E70" s="38">
        <f t="shared" si="23"/>
        <v>557853170</v>
      </c>
      <c r="F70" s="38">
        <f t="shared" si="23"/>
        <v>373206300</v>
      </c>
      <c r="G70" s="38">
        <f t="shared" si="23"/>
        <v>785440447.45</v>
      </c>
      <c r="H70" s="38">
        <f t="shared" si="23"/>
        <v>109602630</v>
      </c>
      <c r="I70" s="38">
        <f t="shared" si="23"/>
        <v>459687721</v>
      </c>
      <c r="J70" s="38">
        <f t="shared" si="23"/>
        <v>216150096.45</v>
      </c>
      <c r="K70" s="38">
        <f t="shared" si="10"/>
        <v>-265843922.54999995</v>
      </c>
      <c r="L70" s="14">
        <f t="shared" si="19"/>
        <v>74.71246314163314</v>
      </c>
    </row>
    <row r="72" spans="1:4" ht="17.25" customHeight="1">
      <c r="A72" s="25" t="s">
        <v>33</v>
      </c>
      <c r="D72" s="25" t="s">
        <v>37</v>
      </c>
    </row>
    <row r="73" ht="33" customHeight="1">
      <c r="A73" s="1" t="s">
        <v>44</v>
      </c>
    </row>
    <row r="74" ht="15">
      <c r="B74" s="25"/>
    </row>
  </sheetData>
  <mergeCells count="17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K5:K6"/>
    <mergeCell ref="A36:A37"/>
    <mergeCell ref="B36:B37"/>
    <mergeCell ref="G5:J5"/>
    <mergeCell ref="H6:J6"/>
    <mergeCell ref="G6:G7"/>
    <mergeCell ref="A15:A16"/>
  </mergeCells>
  <printOptions/>
  <pageMargins left="0.27" right="0.17" top="0.17" bottom="0.17" header="0.48" footer="0.25"/>
  <pageSetup fitToHeight="2" horizontalDpi="600" verticalDpi="600" orientation="landscape" paperSize="9" scale="60" r:id="rId1"/>
  <rowBreaks count="2" manualBreakCount="2">
    <brk id="21" max="11" man="1"/>
    <brk id="40" max="11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B74"/>
  <sheetViews>
    <sheetView showZeros="0" view="pageBreakPreview" zoomScale="75" zoomScaleSheetLayoutView="75" workbookViewId="0" topLeftCell="A1">
      <pane xSplit="1" ySplit="8" topLeftCell="B54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E55" sqref="E55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2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2.00390625" style="1" customWidth="1"/>
    <col min="9" max="9" width="15.00390625" style="1" customWidth="1"/>
    <col min="10" max="10" width="12.875" style="1" customWidth="1"/>
    <col min="11" max="11" width="15.2539062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179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5"/>
      <c r="B3" s="75"/>
      <c r="C3" s="75"/>
      <c r="D3" s="75"/>
      <c r="E3" s="75"/>
      <c r="F3" s="75"/>
      <c r="G3" s="24"/>
      <c r="H3" s="24"/>
      <c r="I3" s="24"/>
      <c r="J3" s="24"/>
      <c r="K3" s="24"/>
      <c r="L3" s="2"/>
      <c r="M3" s="2"/>
      <c r="N3" s="2"/>
    </row>
    <row r="4" spans="1:28" ht="12" customHeight="1">
      <c r="A4" s="78" t="s">
        <v>32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6" t="s">
        <v>29</v>
      </c>
      <c r="B5" s="72" t="s">
        <v>39</v>
      </c>
      <c r="C5" s="77" t="s">
        <v>47</v>
      </c>
      <c r="D5" s="77"/>
      <c r="E5" s="77"/>
      <c r="F5" s="77"/>
      <c r="G5" s="81" t="s">
        <v>178</v>
      </c>
      <c r="H5" s="82"/>
      <c r="I5" s="82"/>
      <c r="J5" s="83"/>
      <c r="K5" s="72" t="s">
        <v>34</v>
      </c>
      <c r="L5" s="79" t="s">
        <v>36</v>
      </c>
    </row>
    <row r="6" spans="1:12" ht="29.25" customHeight="1">
      <c r="A6" s="76"/>
      <c r="B6" s="73"/>
      <c r="C6" s="77" t="s">
        <v>10</v>
      </c>
      <c r="D6" s="77" t="s">
        <v>11</v>
      </c>
      <c r="E6" s="77"/>
      <c r="F6" s="77"/>
      <c r="G6" s="84" t="s">
        <v>10</v>
      </c>
      <c r="H6" s="81" t="s">
        <v>11</v>
      </c>
      <c r="I6" s="82"/>
      <c r="J6" s="83"/>
      <c r="K6" s="74"/>
      <c r="L6" s="80"/>
    </row>
    <row r="7" spans="1:12" ht="30.75" customHeight="1">
      <c r="A7" s="76"/>
      <c r="B7" s="74"/>
      <c r="C7" s="77"/>
      <c r="D7" s="30" t="s">
        <v>12</v>
      </c>
      <c r="E7" s="30" t="s">
        <v>13</v>
      </c>
      <c r="F7" s="30" t="s">
        <v>14</v>
      </c>
      <c r="G7" s="85"/>
      <c r="H7" s="30" t="s">
        <v>12</v>
      </c>
      <c r="I7" s="30" t="s">
        <v>13</v>
      </c>
      <c r="J7" s="30" t="s">
        <v>14</v>
      </c>
      <c r="K7" s="30" t="s">
        <v>35</v>
      </c>
      <c r="L7" s="30" t="s">
        <v>35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0">
        <v>12</v>
      </c>
    </row>
    <row r="9" spans="1:12" ht="20.25" customHeight="1">
      <c r="A9" s="16" t="s">
        <v>24</v>
      </c>
      <c r="B9" s="16"/>
      <c r="C9" s="46">
        <f aca="true" t="shared" si="0" ref="C9:J10">C10</f>
        <v>18000</v>
      </c>
      <c r="D9" s="46">
        <f t="shared" si="0"/>
        <v>0</v>
      </c>
      <c r="E9" s="46">
        <f t="shared" si="0"/>
        <v>0</v>
      </c>
      <c r="F9" s="46">
        <f t="shared" si="0"/>
        <v>18000</v>
      </c>
      <c r="G9" s="48">
        <f t="shared" si="0"/>
        <v>18000</v>
      </c>
      <c r="H9" s="48">
        <f t="shared" si="0"/>
        <v>0</v>
      </c>
      <c r="I9" s="48">
        <f t="shared" si="0"/>
        <v>0</v>
      </c>
      <c r="J9" s="48">
        <f t="shared" si="0"/>
        <v>18000</v>
      </c>
      <c r="K9" s="46">
        <f aca="true" t="shared" si="1" ref="K9:K14">G9-C9</f>
        <v>0</v>
      </c>
      <c r="L9" s="49">
        <f aca="true" t="shared" si="2" ref="L9:L14">G9/C9*100</f>
        <v>100</v>
      </c>
    </row>
    <row r="10" spans="1:12" ht="50.25" customHeight="1">
      <c r="A10" s="17" t="s">
        <v>25</v>
      </c>
      <c r="B10" s="17"/>
      <c r="C10" s="45">
        <f t="shared" si="0"/>
        <v>18000</v>
      </c>
      <c r="D10" s="45">
        <f t="shared" si="0"/>
        <v>0</v>
      </c>
      <c r="E10" s="45">
        <f t="shared" si="0"/>
        <v>0</v>
      </c>
      <c r="F10" s="45">
        <f t="shared" si="0"/>
        <v>18000</v>
      </c>
      <c r="G10" s="41">
        <f t="shared" si="0"/>
        <v>18000</v>
      </c>
      <c r="H10" s="41">
        <f t="shared" si="0"/>
        <v>0</v>
      </c>
      <c r="I10" s="41">
        <f t="shared" si="0"/>
        <v>0</v>
      </c>
      <c r="J10" s="41">
        <f t="shared" si="0"/>
        <v>18000</v>
      </c>
      <c r="K10" s="45">
        <f t="shared" si="1"/>
        <v>0</v>
      </c>
      <c r="L10" s="50">
        <f t="shared" si="2"/>
        <v>100</v>
      </c>
    </row>
    <row r="11" spans="1:12" ht="48.75" customHeight="1">
      <c r="A11" s="18" t="s">
        <v>30</v>
      </c>
      <c r="B11" s="29" t="s">
        <v>40</v>
      </c>
      <c r="C11" s="44">
        <f>D11+E11+F11</f>
        <v>18000</v>
      </c>
      <c r="D11" s="44"/>
      <c r="E11" s="44"/>
      <c r="F11" s="44">
        <v>18000</v>
      </c>
      <c r="G11" s="39">
        <f>H11+I11+J11</f>
        <v>18000</v>
      </c>
      <c r="H11" s="39"/>
      <c r="I11" s="39"/>
      <c r="J11" s="39">
        <v>18000</v>
      </c>
      <c r="K11" s="44">
        <f t="shared" si="1"/>
        <v>0</v>
      </c>
      <c r="L11" s="4">
        <f t="shared" si="2"/>
        <v>100</v>
      </c>
    </row>
    <row r="12" spans="1:12" ht="18.75" customHeight="1">
      <c r="A12" s="12" t="s">
        <v>17</v>
      </c>
      <c r="B12" s="12"/>
      <c r="C12" s="40">
        <f aca="true" t="shared" si="3" ref="C12:J12">C13</f>
        <v>527795</v>
      </c>
      <c r="D12" s="40">
        <f t="shared" si="3"/>
        <v>114934</v>
      </c>
      <c r="E12" s="40">
        <f t="shared" si="3"/>
        <v>400000</v>
      </c>
      <c r="F12" s="40">
        <f t="shared" si="3"/>
        <v>12861</v>
      </c>
      <c r="G12" s="40">
        <f t="shared" si="3"/>
        <v>509532.4</v>
      </c>
      <c r="H12" s="40">
        <f t="shared" si="3"/>
        <v>105899</v>
      </c>
      <c r="I12" s="40">
        <f t="shared" si="3"/>
        <v>399939.9</v>
      </c>
      <c r="J12" s="40">
        <f t="shared" si="3"/>
        <v>3693.5</v>
      </c>
      <c r="K12" s="46">
        <f t="shared" si="1"/>
        <v>-18262.599999999977</v>
      </c>
      <c r="L12" s="49">
        <f t="shared" si="2"/>
        <v>96.53983080552109</v>
      </c>
    </row>
    <row r="13" spans="1:12" ht="15.75" customHeight="1">
      <c r="A13" s="7" t="s">
        <v>90</v>
      </c>
      <c r="B13" s="7"/>
      <c r="C13" s="45">
        <f>C14+C15+C16+C17+C18+C19+C20+C21+C22+C23+C24+C25</f>
        <v>527795</v>
      </c>
      <c r="D13" s="45">
        <f aca="true" t="shared" si="4" ref="D13:J13">D14+D15+D16+D17+D18+D19+D20+D21+D22+D23+D24+D25</f>
        <v>114934</v>
      </c>
      <c r="E13" s="45">
        <f t="shared" si="4"/>
        <v>400000</v>
      </c>
      <c r="F13" s="45">
        <f t="shared" si="4"/>
        <v>12861</v>
      </c>
      <c r="G13" s="45">
        <f t="shared" si="4"/>
        <v>509532.4</v>
      </c>
      <c r="H13" s="45">
        <f t="shared" si="4"/>
        <v>105899</v>
      </c>
      <c r="I13" s="45">
        <f t="shared" si="4"/>
        <v>399939.9</v>
      </c>
      <c r="J13" s="45">
        <f t="shared" si="4"/>
        <v>3693.5</v>
      </c>
      <c r="K13" s="45">
        <f t="shared" si="1"/>
        <v>-18262.599999999977</v>
      </c>
      <c r="L13" s="50">
        <f t="shared" si="2"/>
        <v>96.53983080552109</v>
      </c>
    </row>
    <row r="14" spans="1:12" ht="60.75" customHeight="1">
      <c r="A14" s="22" t="s">
        <v>49</v>
      </c>
      <c r="B14" s="29" t="s">
        <v>40</v>
      </c>
      <c r="C14" s="42">
        <f aca="true" t="shared" si="5" ref="C14:C25">D14+E14+F14</f>
        <v>1000</v>
      </c>
      <c r="D14" s="42"/>
      <c r="E14" s="42"/>
      <c r="F14" s="42">
        <v>1000</v>
      </c>
      <c r="G14" s="42">
        <f aca="true" t="shared" si="6" ref="G14:G24">H14+I14+J14</f>
        <v>0</v>
      </c>
      <c r="H14" s="42"/>
      <c r="I14" s="42"/>
      <c r="J14" s="42"/>
      <c r="K14" s="44">
        <f t="shared" si="1"/>
        <v>-1000</v>
      </c>
      <c r="L14" s="4">
        <f t="shared" si="2"/>
        <v>0</v>
      </c>
    </row>
    <row r="15" spans="1:12" ht="36.75" customHeight="1">
      <c r="A15" s="90" t="s">
        <v>190</v>
      </c>
      <c r="B15" s="29" t="s">
        <v>40</v>
      </c>
      <c r="C15" s="42">
        <f t="shared" si="5"/>
        <v>109592.5</v>
      </c>
      <c r="D15" s="42">
        <v>105899</v>
      </c>
      <c r="E15" s="42"/>
      <c r="F15" s="42">
        <v>3693.5</v>
      </c>
      <c r="G15" s="42">
        <f t="shared" si="6"/>
        <v>109592.5</v>
      </c>
      <c r="H15" s="42">
        <v>105899</v>
      </c>
      <c r="I15" s="42"/>
      <c r="J15" s="42">
        <v>3693.5</v>
      </c>
      <c r="K15" s="44">
        <f aca="true" t="shared" si="7" ref="K15:K24">G15-C15</f>
        <v>0</v>
      </c>
      <c r="L15" s="4">
        <f aca="true" t="shared" si="8" ref="L15:L24">G15/C15*100</f>
        <v>100</v>
      </c>
    </row>
    <row r="16" spans="1:12" ht="58.5" customHeight="1">
      <c r="A16" s="91"/>
      <c r="B16" s="29" t="s">
        <v>40</v>
      </c>
      <c r="C16" s="42">
        <f t="shared" si="5"/>
        <v>2588.6</v>
      </c>
      <c r="D16" s="42"/>
      <c r="E16" s="42"/>
      <c r="F16" s="42">
        <v>2588.6</v>
      </c>
      <c r="G16" s="42">
        <f t="shared" si="6"/>
        <v>0</v>
      </c>
      <c r="H16" s="42"/>
      <c r="I16" s="42"/>
      <c r="J16" s="42"/>
      <c r="K16" s="44">
        <f t="shared" si="7"/>
        <v>-2588.6</v>
      </c>
      <c r="L16" s="4">
        <f t="shared" si="8"/>
        <v>0</v>
      </c>
    </row>
    <row r="17" spans="1:12" ht="49.5" customHeight="1">
      <c r="A17" s="64" t="s">
        <v>191</v>
      </c>
      <c r="B17" s="47" t="s">
        <v>41</v>
      </c>
      <c r="C17" s="42">
        <f t="shared" si="5"/>
        <v>3614.9</v>
      </c>
      <c r="D17" s="42">
        <v>3398</v>
      </c>
      <c r="E17" s="42"/>
      <c r="F17" s="42">
        <v>216.9</v>
      </c>
      <c r="G17" s="42">
        <f t="shared" si="6"/>
        <v>0</v>
      </c>
      <c r="H17" s="42"/>
      <c r="I17" s="42"/>
      <c r="J17" s="42"/>
      <c r="K17" s="44">
        <f t="shared" si="7"/>
        <v>-3614.9</v>
      </c>
      <c r="L17" s="4">
        <f t="shared" si="8"/>
        <v>0</v>
      </c>
    </row>
    <row r="18" spans="1:12" ht="50.25" customHeight="1">
      <c r="A18" s="64" t="s">
        <v>185</v>
      </c>
      <c r="B18" s="47" t="s">
        <v>41</v>
      </c>
      <c r="C18" s="42">
        <f t="shared" si="5"/>
        <v>2999</v>
      </c>
      <c r="D18" s="42">
        <v>2818</v>
      </c>
      <c r="E18" s="42"/>
      <c r="F18" s="42">
        <v>181</v>
      </c>
      <c r="G18" s="42">
        <f t="shared" si="6"/>
        <v>0</v>
      </c>
      <c r="H18" s="42"/>
      <c r="I18" s="42"/>
      <c r="J18" s="42"/>
      <c r="K18" s="44">
        <f t="shared" si="7"/>
        <v>-2999</v>
      </c>
      <c r="L18" s="4">
        <f t="shared" si="8"/>
        <v>0</v>
      </c>
    </row>
    <row r="19" spans="1:12" ht="49.5" customHeight="1">
      <c r="A19" s="64" t="s">
        <v>181</v>
      </c>
      <c r="B19" s="47" t="s">
        <v>41</v>
      </c>
      <c r="C19" s="42">
        <f t="shared" si="5"/>
        <v>3000</v>
      </c>
      <c r="D19" s="42">
        <v>2819</v>
      </c>
      <c r="E19" s="42"/>
      <c r="F19" s="42">
        <v>181</v>
      </c>
      <c r="G19" s="42">
        <f t="shared" si="6"/>
        <v>0</v>
      </c>
      <c r="H19" s="42"/>
      <c r="I19" s="42"/>
      <c r="J19" s="42"/>
      <c r="K19" s="44">
        <f t="shared" si="7"/>
        <v>-3000</v>
      </c>
      <c r="L19" s="4">
        <f t="shared" si="8"/>
        <v>0</v>
      </c>
    </row>
    <row r="20" spans="1:12" ht="60.75" customHeight="1">
      <c r="A20" s="22" t="s">
        <v>65</v>
      </c>
      <c r="B20" s="29" t="s">
        <v>40</v>
      </c>
      <c r="C20" s="42">
        <f t="shared" si="5"/>
        <v>16185.9</v>
      </c>
      <c r="D20" s="42"/>
      <c r="E20" s="42">
        <v>16185.9</v>
      </c>
      <c r="F20" s="42"/>
      <c r="G20" s="42">
        <f t="shared" si="6"/>
        <v>16185.9</v>
      </c>
      <c r="H20" s="42"/>
      <c r="I20" s="42">
        <v>16185.9</v>
      </c>
      <c r="J20" s="42"/>
      <c r="K20" s="44">
        <f t="shared" si="7"/>
        <v>0</v>
      </c>
      <c r="L20" s="4">
        <f t="shared" si="8"/>
        <v>100</v>
      </c>
    </row>
    <row r="21" spans="1:12" ht="48.75" customHeight="1">
      <c r="A21" s="22" t="s">
        <v>31</v>
      </c>
      <c r="B21" s="47" t="s">
        <v>41</v>
      </c>
      <c r="C21" s="42">
        <f t="shared" si="5"/>
        <v>60.1</v>
      </c>
      <c r="D21" s="42"/>
      <c r="E21" s="42">
        <v>60.1</v>
      </c>
      <c r="F21" s="42"/>
      <c r="G21" s="42">
        <f t="shared" si="6"/>
        <v>0</v>
      </c>
      <c r="H21" s="42"/>
      <c r="I21" s="42"/>
      <c r="J21" s="42"/>
      <c r="K21" s="44">
        <f t="shared" si="7"/>
        <v>-60.1</v>
      </c>
      <c r="L21" s="4">
        <f t="shared" si="8"/>
        <v>0</v>
      </c>
    </row>
    <row r="22" spans="1:12" ht="49.5" customHeight="1">
      <c r="A22" s="22" t="s">
        <v>45</v>
      </c>
      <c r="B22" s="29" t="s">
        <v>40</v>
      </c>
      <c r="C22" s="42">
        <f t="shared" si="5"/>
        <v>98705.2</v>
      </c>
      <c r="D22" s="42"/>
      <c r="E22" s="42">
        <v>98705.2</v>
      </c>
      <c r="F22" s="42"/>
      <c r="G22" s="42">
        <f t="shared" si="6"/>
        <v>98705.2</v>
      </c>
      <c r="H22" s="42"/>
      <c r="I22" s="42">
        <v>98705.2</v>
      </c>
      <c r="J22" s="42"/>
      <c r="K22" s="44">
        <f t="shared" si="7"/>
        <v>0</v>
      </c>
      <c r="L22" s="4">
        <f t="shared" si="8"/>
        <v>100</v>
      </c>
    </row>
    <row r="23" spans="1:12" ht="60.75" customHeight="1">
      <c r="A23" s="22" t="s">
        <v>106</v>
      </c>
      <c r="B23" s="29" t="s">
        <v>40</v>
      </c>
      <c r="C23" s="42">
        <f t="shared" si="5"/>
        <v>186976.9</v>
      </c>
      <c r="D23" s="42"/>
      <c r="E23" s="42">
        <v>186976.9</v>
      </c>
      <c r="F23" s="42"/>
      <c r="G23" s="42">
        <f t="shared" si="6"/>
        <v>186976.9</v>
      </c>
      <c r="H23" s="42"/>
      <c r="I23" s="42">
        <v>186976.9</v>
      </c>
      <c r="J23" s="42"/>
      <c r="K23" s="44">
        <f t="shared" si="7"/>
        <v>0</v>
      </c>
      <c r="L23" s="4">
        <f t="shared" si="8"/>
        <v>100</v>
      </c>
    </row>
    <row r="24" spans="1:12" ht="60.75" customHeight="1">
      <c r="A24" s="22" t="s">
        <v>82</v>
      </c>
      <c r="B24" s="29" t="s">
        <v>40</v>
      </c>
      <c r="C24" s="42">
        <f t="shared" si="5"/>
        <v>98071.9</v>
      </c>
      <c r="D24" s="42"/>
      <c r="E24" s="42">
        <v>98071.9</v>
      </c>
      <c r="F24" s="42"/>
      <c r="G24" s="42">
        <f t="shared" si="6"/>
        <v>98071.9</v>
      </c>
      <c r="H24" s="42"/>
      <c r="I24" s="42">
        <v>98071.9</v>
      </c>
      <c r="J24" s="42"/>
      <c r="K24" s="44">
        <f t="shared" si="7"/>
        <v>0</v>
      </c>
      <c r="L24" s="4">
        <f t="shared" si="8"/>
        <v>100</v>
      </c>
    </row>
    <row r="25" spans="1:12" ht="51.75" customHeight="1">
      <c r="A25" s="22" t="s">
        <v>151</v>
      </c>
      <c r="B25" s="29" t="s">
        <v>40</v>
      </c>
      <c r="C25" s="42">
        <f t="shared" si="5"/>
        <v>5000</v>
      </c>
      <c r="D25" s="42"/>
      <c r="E25" s="42"/>
      <c r="F25" s="42">
        <v>5000</v>
      </c>
      <c r="G25" s="42"/>
      <c r="H25" s="42"/>
      <c r="I25" s="42"/>
      <c r="J25" s="42"/>
      <c r="K25" s="44"/>
      <c r="L25" s="4"/>
    </row>
    <row r="26" spans="1:12" ht="30.75" customHeight="1">
      <c r="A26" s="6" t="s">
        <v>18</v>
      </c>
      <c r="B26" s="6"/>
      <c r="C26" s="40">
        <f aca="true" t="shared" si="9" ref="C26:J26">C27+C32+C35</f>
        <v>204186.9</v>
      </c>
      <c r="D26" s="40">
        <f t="shared" si="9"/>
        <v>0</v>
      </c>
      <c r="E26" s="40">
        <f t="shared" si="9"/>
        <v>81323.9</v>
      </c>
      <c r="F26" s="40">
        <f t="shared" si="9"/>
        <v>122863</v>
      </c>
      <c r="G26" s="40">
        <f t="shared" si="9"/>
        <v>135690</v>
      </c>
      <c r="H26" s="40">
        <f t="shared" si="9"/>
        <v>0</v>
      </c>
      <c r="I26" s="40">
        <f t="shared" si="9"/>
        <v>45918.6</v>
      </c>
      <c r="J26" s="40">
        <f t="shared" si="9"/>
        <v>89771.4</v>
      </c>
      <c r="K26" s="46">
        <f aca="true" t="shared" si="10" ref="K26:K70">G26-C26</f>
        <v>-68496.9</v>
      </c>
      <c r="L26" s="49">
        <f aca="true" t="shared" si="11" ref="L26:L44">G26/C26*100</f>
        <v>66.45382245384009</v>
      </c>
    </row>
    <row r="27" spans="1:12" ht="15.75" customHeight="1">
      <c r="A27" s="7" t="s">
        <v>22</v>
      </c>
      <c r="B27" s="7"/>
      <c r="C27" s="43">
        <f aca="true" t="shared" si="12" ref="C27:J27">C28+C29+C30+C31</f>
        <v>52796.9</v>
      </c>
      <c r="D27" s="43">
        <f t="shared" si="12"/>
        <v>0</v>
      </c>
      <c r="E27" s="43">
        <f t="shared" si="12"/>
        <v>19933.9</v>
      </c>
      <c r="F27" s="43">
        <f t="shared" si="12"/>
        <v>32863</v>
      </c>
      <c r="G27" s="43">
        <f t="shared" si="12"/>
        <v>28860.7</v>
      </c>
      <c r="H27" s="43">
        <f t="shared" si="12"/>
        <v>0</v>
      </c>
      <c r="I27" s="43">
        <f t="shared" si="12"/>
        <v>15864.9</v>
      </c>
      <c r="J27" s="43">
        <f t="shared" si="12"/>
        <v>12995.800000000001</v>
      </c>
      <c r="K27" s="45">
        <f t="shared" si="10"/>
        <v>-23936.2</v>
      </c>
      <c r="L27" s="50">
        <f t="shared" si="11"/>
        <v>54.66362608410721</v>
      </c>
    </row>
    <row r="28" spans="1:12" ht="34.5" customHeight="1">
      <c r="A28" s="10" t="s">
        <v>50</v>
      </c>
      <c r="B28" s="29" t="s">
        <v>40</v>
      </c>
      <c r="C28" s="42">
        <f>D28+E28+F28</f>
        <v>16500</v>
      </c>
      <c r="D28" s="42"/>
      <c r="E28" s="42"/>
      <c r="F28" s="42">
        <v>16500</v>
      </c>
      <c r="G28" s="42">
        <f>H28+I28+J28</f>
        <v>11274.2</v>
      </c>
      <c r="H28" s="42"/>
      <c r="I28" s="42"/>
      <c r="J28" s="42">
        <v>11274.2</v>
      </c>
      <c r="K28" s="44">
        <f t="shared" si="10"/>
        <v>-5225.799999999999</v>
      </c>
      <c r="L28" s="4">
        <f t="shared" si="11"/>
        <v>68.32848484848485</v>
      </c>
    </row>
    <row r="29" spans="1:12" ht="34.5" customHeight="1">
      <c r="A29" s="10" t="s">
        <v>126</v>
      </c>
      <c r="B29" s="29" t="s">
        <v>40</v>
      </c>
      <c r="C29" s="42">
        <f>D29+E29+F29</f>
        <v>3146.9</v>
      </c>
      <c r="D29" s="42"/>
      <c r="E29" s="42"/>
      <c r="F29" s="42">
        <v>3146.9</v>
      </c>
      <c r="G29" s="42">
        <f>H29+I29+J29</f>
        <v>1721.6</v>
      </c>
      <c r="H29" s="42"/>
      <c r="I29" s="42"/>
      <c r="J29" s="42">
        <v>1721.6</v>
      </c>
      <c r="K29" s="44">
        <f t="shared" si="10"/>
        <v>-1425.3000000000002</v>
      </c>
      <c r="L29" s="4">
        <f t="shared" si="11"/>
        <v>54.707807683752264</v>
      </c>
    </row>
    <row r="30" spans="1:12" ht="30.75" customHeight="1">
      <c r="A30" s="10" t="s">
        <v>9</v>
      </c>
      <c r="B30" s="29" t="s">
        <v>40</v>
      </c>
      <c r="C30" s="42">
        <f>D30+E30+F30</f>
        <v>13216.1</v>
      </c>
      <c r="D30" s="42"/>
      <c r="E30" s="42"/>
      <c r="F30" s="42">
        <v>13216.1</v>
      </c>
      <c r="G30" s="42">
        <f>H30+I30+J30</f>
        <v>0</v>
      </c>
      <c r="H30" s="42"/>
      <c r="I30" s="42"/>
      <c r="J30" s="42"/>
      <c r="K30" s="44">
        <f t="shared" si="10"/>
        <v>-13216.1</v>
      </c>
      <c r="L30" s="4">
        <f t="shared" si="11"/>
        <v>0</v>
      </c>
    </row>
    <row r="31" spans="1:12" ht="30.75" customHeight="1">
      <c r="A31" s="19" t="s">
        <v>51</v>
      </c>
      <c r="B31" s="29" t="s">
        <v>40</v>
      </c>
      <c r="C31" s="42">
        <f>D31+E31+F31</f>
        <v>19933.9</v>
      </c>
      <c r="D31" s="42"/>
      <c r="E31" s="42">
        <v>19933.9</v>
      </c>
      <c r="F31" s="42"/>
      <c r="G31" s="42">
        <f>H31+I31+J31</f>
        <v>15864.9</v>
      </c>
      <c r="H31" s="42"/>
      <c r="I31" s="42">
        <v>15864.9</v>
      </c>
      <c r="J31" s="42"/>
      <c r="K31" s="44">
        <f t="shared" si="10"/>
        <v>-4069.000000000002</v>
      </c>
      <c r="L31" s="4">
        <f t="shared" si="11"/>
        <v>79.58753680915424</v>
      </c>
    </row>
    <row r="32" spans="1:12" ht="17.25" customHeight="1">
      <c r="A32" s="7" t="s">
        <v>15</v>
      </c>
      <c r="B32" s="7"/>
      <c r="C32" s="43">
        <f aca="true" t="shared" si="13" ref="C32:J32">C33+C34</f>
        <v>91390</v>
      </c>
      <c r="D32" s="43">
        <f t="shared" si="13"/>
        <v>0</v>
      </c>
      <c r="E32" s="43">
        <f t="shared" si="13"/>
        <v>61390</v>
      </c>
      <c r="F32" s="43">
        <f t="shared" si="13"/>
        <v>30000</v>
      </c>
      <c r="G32" s="43">
        <f t="shared" si="13"/>
        <v>46829.3</v>
      </c>
      <c r="H32" s="43">
        <f t="shared" si="13"/>
        <v>0</v>
      </c>
      <c r="I32" s="43">
        <f t="shared" si="13"/>
        <v>30053.7</v>
      </c>
      <c r="J32" s="43">
        <f t="shared" si="13"/>
        <v>16775.6</v>
      </c>
      <c r="K32" s="44">
        <f t="shared" si="10"/>
        <v>-44560.7</v>
      </c>
      <c r="L32" s="4">
        <f t="shared" si="11"/>
        <v>51.24116424116425</v>
      </c>
    </row>
    <row r="33" spans="1:12" ht="37.5" customHeight="1">
      <c r="A33" s="10" t="s">
        <v>170</v>
      </c>
      <c r="B33" s="29" t="s">
        <v>40</v>
      </c>
      <c r="C33" s="44">
        <f>D33+E33+F33</f>
        <v>5000</v>
      </c>
      <c r="D33" s="44"/>
      <c r="E33" s="44"/>
      <c r="F33" s="44">
        <v>5000</v>
      </c>
      <c r="G33" s="44">
        <f>H33+I33+J33</f>
        <v>3000</v>
      </c>
      <c r="H33" s="44"/>
      <c r="I33" s="44"/>
      <c r="J33" s="44">
        <v>3000</v>
      </c>
      <c r="K33" s="44">
        <f t="shared" si="10"/>
        <v>-2000</v>
      </c>
      <c r="L33" s="13">
        <f t="shared" si="11"/>
        <v>60</v>
      </c>
    </row>
    <row r="34" spans="1:12" ht="50.25" customHeight="1">
      <c r="A34" s="10" t="s">
        <v>105</v>
      </c>
      <c r="B34" s="29" t="s">
        <v>40</v>
      </c>
      <c r="C34" s="44">
        <f>D34+E34+F34</f>
        <v>86390</v>
      </c>
      <c r="D34" s="44"/>
      <c r="E34" s="44">
        <v>61390</v>
      </c>
      <c r="F34" s="44">
        <v>25000</v>
      </c>
      <c r="G34" s="44">
        <f>H34+I34+J34</f>
        <v>43829.3</v>
      </c>
      <c r="H34" s="44"/>
      <c r="I34" s="44">
        <v>30053.7</v>
      </c>
      <c r="J34" s="44">
        <v>13775.6</v>
      </c>
      <c r="K34" s="44">
        <f t="shared" si="10"/>
        <v>-42560.7</v>
      </c>
      <c r="L34" s="13">
        <f t="shared" si="11"/>
        <v>50.734228498668834</v>
      </c>
    </row>
    <row r="35" spans="1:12" ht="15.75" customHeight="1">
      <c r="A35" s="11" t="s">
        <v>27</v>
      </c>
      <c r="B35" s="26"/>
      <c r="C35" s="45">
        <f aca="true" t="shared" si="14" ref="C35:J35">C36+C37</f>
        <v>60000</v>
      </c>
      <c r="D35" s="45">
        <f t="shared" si="14"/>
        <v>0</v>
      </c>
      <c r="E35" s="45">
        <f t="shared" si="14"/>
        <v>0</v>
      </c>
      <c r="F35" s="45">
        <f t="shared" si="14"/>
        <v>60000</v>
      </c>
      <c r="G35" s="45">
        <f t="shared" si="14"/>
        <v>60000</v>
      </c>
      <c r="H35" s="45">
        <f t="shared" si="14"/>
        <v>0</v>
      </c>
      <c r="I35" s="45">
        <f t="shared" si="14"/>
        <v>0</v>
      </c>
      <c r="J35" s="45">
        <f t="shared" si="14"/>
        <v>60000</v>
      </c>
      <c r="K35" s="45">
        <f t="shared" si="10"/>
        <v>0</v>
      </c>
      <c r="L35" s="52">
        <f t="shared" si="11"/>
        <v>100</v>
      </c>
    </row>
    <row r="36" spans="1:12" ht="29.25" customHeight="1">
      <c r="A36" s="86" t="s">
        <v>169</v>
      </c>
      <c r="B36" s="88" t="s">
        <v>40</v>
      </c>
      <c r="C36" s="44">
        <f>D36+E36+F36</f>
        <v>59588.2</v>
      </c>
      <c r="D36" s="44"/>
      <c r="E36" s="44"/>
      <c r="F36" s="44">
        <v>59588.2</v>
      </c>
      <c r="G36" s="44">
        <f>H36+I36+J36</f>
        <v>59588.2</v>
      </c>
      <c r="H36" s="44"/>
      <c r="I36" s="44"/>
      <c r="J36" s="44">
        <v>59588.2</v>
      </c>
      <c r="K36" s="45">
        <f t="shared" si="10"/>
        <v>0</v>
      </c>
      <c r="L36" s="52">
        <f t="shared" si="11"/>
        <v>100</v>
      </c>
    </row>
    <row r="37" spans="1:12" ht="33" customHeight="1">
      <c r="A37" s="87"/>
      <c r="B37" s="89"/>
      <c r="C37" s="44">
        <f>D37+E37+F37</f>
        <v>411.8</v>
      </c>
      <c r="D37" s="44"/>
      <c r="E37" s="44"/>
      <c r="F37" s="44">
        <v>411.8</v>
      </c>
      <c r="G37" s="44">
        <f>H37+I37+J37</f>
        <v>411.8</v>
      </c>
      <c r="H37" s="44"/>
      <c r="I37" s="44"/>
      <c r="J37" s="44">
        <v>411.8</v>
      </c>
      <c r="K37" s="44">
        <f t="shared" si="10"/>
        <v>0</v>
      </c>
      <c r="L37" s="13">
        <f t="shared" si="11"/>
        <v>100</v>
      </c>
    </row>
    <row r="38" spans="1:12" ht="18" customHeight="1">
      <c r="A38" s="12" t="s">
        <v>19</v>
      </c>
      <c r="B38" s="28"/>
      <c r="C38" s="46">
        <f aca="true" t="shared" si="15" ref="C38:J38">C39+C58</f>
        <v>187388.9</v>
      </c>
      <c r="D38" s="46">
        <f t="shared" si="15"/>
        <v>0</v>
      </c>
      <c r="E38" s="46">
        <f t="shared" si="15"/>
        <v>0</v>
      </c>
      <c r="F38" s="46">
        <f t="shared" si="15"/>
        <v>187388.9</v>
      </c>
      <c r="G38" s="46">
        <f t="shared" si="15"/>
        <v>92685.19999999998</v>
      </c>
      <c r="H38" s="46">
        <f t="shared" si="15"/>
        <v>0</v>
      </c>
      <c r="I38" s="46">
        <f t="shared" si="15"/>
        <v>0</v>
      </c>
      <c r="J38" s="46">
        <f t="shared" si="15"/>
        <v>92685.19999999998</v>
      </c>
      <c r="K38" s="46">
        <f t="shared" si="10"/>
        <v>-94703.70000000001</v>
      </c>
      <c r="L38" s="14">
        <f t="shared" si="11"/>
        <v>49.46141420329592</v>
      </c>
    </row>
    <row r="39" spans="1:12" ht="18" customHeight="1">
      <c r="A39" s="7" t="s">
        <v>16</v>
      </c>
      <c r="B39" s="27"/>
      <c r="C39" s="45">
        <f aca="true" t="shared" si="16" ref="C39:J39">C40+C41+C44+C47+C50+C53+C54+C55+C56+C57</f>
        <v>186888.9</v>
      </c>
      <c r="D39" s="45">
        <f t="shared" si="16"/>
        <v>0</v>
      </c>
      <c r="E39" s="45">
        <f t="shared" si="16"/>
        <v>0</v>
      </c>
      <c r="F39" s="45">
        <f t="shared" si="16"/>
        <v>186888.9</v>
      </c>
      <c r="G39" s="45">
        <f t="shared" si="16"/>
        <v>92685.19999999998</v>
      </c>
      <c r="H39" s="45">
        <f t="shared" si="16"/>
        <v>0</v>
      </c>
      <c r="I39" s="45">
        <f t="shared" si="16"/>
        <v>0</v>
      </c>
      <c r="J39" s="45">
        <f t="shared" si="16"/>
        <v>92685.19999999998</v>
      </c>
      <c r="K39" s="45">
        <f t="shared" si="10"/>
        <v>-94203.70000000001</v>
      </c>
      <c r="L39" s="52">
        <f t="shared" si="11"/>
        <v>49.593742592524215</v>
      </c>
    </row>
    <row r="40" spans="1:12" ht="48.75" customHeight="1">
      <c r="A40" s="8" t="s">
        <v>57</v>
      </c>
      <c r="B40" s="29" t="s">
        <v>40</v>
      </c>
      <c r="C40" s="44">
        <f aca="true" t="shared" si="17" ref="C40:C57">D40+E40+F40</f>
        <v>22800</v>
      </c>
      <c r="D40" s="44"/>
      <c r="E40" s="44"/>
      <c r="F40" s="44">
        <v>22800</v>
      </c>
      <c r="G40" s="44">
        <f aca="true" t="shared" si="18" ref="G40:G62">H40+I40+J40</f>
        <v>22800</v>
      </c>
      <c r="H40" s="44"/>
      <c r="I40" s="44"/>
      <c r="J40" s="44">
        <v>22800</v>
      </c>
      <c r="K40" s="44">
        <f t="shared" si="10"/>
        <v>0</v>
      </c>
      <c r="L40" s="13">
        <f t="shared" si="11"/>
        <v>100</v>
      </c>
    </row>
    <row r="41" spans="1:12" ht="63" customHeight="1">
      <c r="A41" s="8" t="s">
        <v>193</v>
      </c>
      <c r="B41" s="29" t="s">
        <v>40</v>
      </c>
      <c r="C41" s="44">
        <f t="shared" si="17"/>
        <v>3884.6</v>
      </c>
      <c r="D41" s="44"/>
      <c r="E41" s="44"/>
      <c r="F41" s="44">
        <v>3884.6</v>
      </c>
      <c r="G41" s="44">
        <f t="shared" si="18"/>
        <v>0</v>
      </c>
      <c r="H41" s="44"/>
      <c r="I41" s="44"/>
      <c r="J41" s="44"/>
      <c r="K41" s="44">
        <f t="shared" si="10"/>
        <v>-3884.6</v>
      </c>
      <c r="L41" s="13">
        <f t="shared" si="11"/>
        <v>0</v>
      </c>
    </row>
    <row r="42" spans="1:12" ht="22.5" customHeight="1">
      <c r="A42" s="8" t="s">
        <v>115</v>
      </c>
      <c r="B42" s="29"/>
      <c r="C42" s="44"/>
      <c r="D42" s="44"/>
      <c r="E42" s="44"/>
      <c r="F42" s="44"/>
      <c r="G42" s="44"/>
      <c r="H42" s="44"/>
      <c r="I42" s="44"/>
      <c r="J42" s="44"/>
      <c r="K42" s="44">
        <f t="shared" si="10"/>
        <v>0</v>
      </c>
      <c r="L42" s="13"/>
    </row>
    <row r="43" spans="1:12" ht="37.5" customHeight="1">
      <c r="A43" s="8" t="s">
        <v>192</v>
      </c>
      <c r="B43" s="29"/>
      <c r="C43" s="44">
        <f t="shared" si="17"/>
        <v>1884.6</v>
      </c>
      <c r="D43" s="44"/>
      <c r="E43" s="44"/>
      <c r="F43" s="44">
        <v>1884.6</v>
      </c>
      <c r="G43" s="44">
        <f t="shared" si="18"/>
        <v>0</v>
      </c>
      <c r="H43" s="44"/>
      <c r="I43" s="44"/>
      <c r="J43" s="44"/>
      <c r="K43" s="44">
        <f t="shared" si="10"/>
        <v>-1884.6</v>
      </c>
      <c r="L43" s="13">
        <f t="shared" si="11"/>
        <v>0</v>
      </c>
    </row>
    <row r="44" spans="1:12" ht="50.25" customHeight="1">
      <c r="A44" s="8" t="s">
        <v>123</v>
      </c>
      <c r="B44" s="29" t="s">
        <v>40</v>
      </c>
      <c r="C44" s="44">
        <f t="shared" si="17"/>
        <v>84253.2</v>
      </c>
      <c r="D44" s="44"/>
      <c r="E44" s="44"/>
      <c r="F44" s="44">
        <v>84253.2</v>
      </c>
      <c r="G44" s="44">
        <f t="shared" si="18"/>
        <v>47611.4</v>
      </c>
      <c r="H44" s="44"/>
      <c r="I44" s="44"/>
      <c r="J44" s="44">
        <v>47611.4</v>
      </c>
      <c r="K44" s="44">
        <f t="shared" si="10"/>
        <v>-36641.799999999996</v>
      </c>
      <c r="L44" s="13">
        <f t="shared" si="11"/>
        <v>56.50990110761372</v>
      </c>
    </row>
    <row r="45" spans="1:12" ht="16.5" customHeight="1">
      <c r="A45" s="8" t="s">
        <v>115</v>
      </c>
      <c r="B45" s="29"/>
      <c r="C45" s="44">
        <f t="shared" si="17"/>
        <v>0</v>
      </c>
      <c r="D45" s="44"/>
      <c r="E45" s="44"/>
      <c r="F45" s="44"/>
      <c r="G45" s="44">
        <f t="shared" si="18"/>
        <v>0</v>
      </c>
      <c r="H45" s="44"/>
      <c r="I45" s="44"/>
      <c r="J45" s="44"/>
      <c r="K45" s="44">
        <f t="shared" si="10"/>
        <v>0</v>
      </c>
      <c r="L45" s="13"/>
    </row>
    <row r="46" spans="1:12" ht="36.75" customHeight="1">
      <c r="A46" s="8" t="s">
        <v>119</v>
      </c>
      <c r="B46" s="29"/>
      <c r="C46" s="44">
        <f t="shared" si="17"/>
        <v>3283.8</v>
      </c>
      <c r="D46" s="44"/>
      <c r="E46" s="44"/>
      <c r="F46" s="44">
        <v>3283.8</v>
      </c>
      <c r="G46" s="44">
        <f t="shared" si="18"/>
        <v>2437.9</v>
      </c>
      <c r="H46" s="44"/>
      <c r="I46" s="44"/>
      <c r="J46" s="44">
        <v>2437.9</v>
      </c>
      <c r="K46" s="44">
        <f t="shared" si="10"/>
        <v>-845.9000000000001</v>
      </c>
      <c r="L46" s="13">
        <f>G46/C46*100</f>
        <v>74.24020951336865</v>
      </c>
    </row>
    <row r="47" spans="1:12" ht="62.25" customHeight="1">
      <c r="A47" s="8" t="s">
        <v>96</v>
      </c>
      <c r="B47" s="29" t="s">
        <v>40</v>
      </c>
      <c r="C47" s="44">
        <f t="shared" si="17"/>
        <v>13200</v>
      </c>
      <c r="D47" s="44"/>
      <c r="E47" s="44"/>
      <c r="F47" s="44">
        <v>13200</v>
      </c>
      <c r="G47" s="44">
        <f t="shared" si="18"/>
        <v>3480.2</v>
      </c>
      <c r="H47" s="44"/>
      <c r="I47" s="44"/>
      <c r="J47" s="44">
        <v>3480.2</v>
      </c>
      <c r="K47" s="44">
        <f t="shared" si="10"/>
        <v>-9719.8</v>
      </c>
      <c r="L47" s="13">
        <f>G47/C47*100</f>
        <v>26.365151515151513</v>
      </c>
    </row>
    <row r="48" spans="1:12" ht="19.5" customHeight="1">
      <c r="A48" s="8" t="s">
        <v>115</v>
      </c>
      <c r="B48" s="29"/>
      <c r="C48" s="44">
        <f t="shared" si="17"/>
        <v>0</v>
      </c>
      <c r="D48" s="44"/>
      <c r="E48" s="44"/>
      <c r="F48" s="44"/>
      <c r="G48" s="44">
        <f t="shared" si="18"/>
        <v>0</v>
      </c>
      <c r="H48" s="44"/>
      <c r="I48" s="44"/>
      <c r="J48" s="44"/>
      <c r="K48" s="44">
        <f t="shared" si="10"/>
        <v>0</v>
      </c>
      <c r="L48" s="13"/>
    </row>
    <row r="49" spans="1:12" ht="32.25" customHeight="1">
      <c r="A49" s="8" t="s">
        <v>121</v>
      </c>
      <c r="B49" s="29"/>
      <c r="C49" s="44">
        <f t="shared" si="17"/>
        <v>4400</v>
      </c>
      <c r="D49" s="44"/>
      <c r="E49" s="44"/>
      <c r="F49" s="44">
        <v>4400</v>
      </c>
      <c r="G49" s="44">
        <f t="shared" si="18"/>
        <v>3480.2</v>
      </c>
      <c r="H49" s="44"/>
      <c r="I49" s="44"/>
      <c r="J49" s="44">
        <v>3480.2</v>
      </c>
      <c r="K49" s="44">
        <f t="shared" si="10"/>
        <v>-919.8000000000002</v>
      </c>
      <c r="L49" s="13">
        <f>G49/C49*100</f>
        <v>79.09545454545454</v>
      </c>
    </row>
    <row r="50" spans="1:12" ht="48.75" customHeight="1">
      <c r="A50" s="10" t="s">
        <v>67</v>
      </c>
      <c r="B50" s="29" t="s">
        <v>40</v>
      </c>
      <c r="C50" s="44">
        <f t="shared" si="17"/>
        <v>56558.7</v>
      </c>
      <c r="D50" s="44"/>
      <c r="E50" s="44"/>
      <c r="F50" s="44">
        <v>56558.7</v>
      </c>
      <c r="G50" s="44">
        <f t="shared" si="18"/>
        <v>18793.6</v>
      </c>
      <c r="H50" s="44"/>
      <c r="I50" s="44"/>
      <c r="J50" s="44">
        <v>18793.6</v>
      </c>
      <c r="K50" s="44">
        <f t="shared" si="10"/>
        <v>-37765.1</v>
      </c>
      <c r="L50" s="13">
        <f>G50/C50*100</f>
        <v>33.22848651047496</v>
      </c>
    </row>
    <row r="51" spans="1:12" ht="19.5" customHeight="1">
      <c r="A51" s="8" t="s">
        <v>115</v>
      </c>
      <c r="B51" s="29"/>
      <c r="C51" s="44">
        <f t="shared" si="17"/>
        <v>0</v>
      </c>
      <c r="D51" s="44"/>
      <c r="E51" s="44"/>
      <c r="F51" s="44"/>
      <c r="G51" s="44">
        <f t="shared" si="18"/>
        <v>0</v>
      </c>
      <c r="H51" s="44"/>
      <c r="I51" s="44"/>
      <c r="J51" s="44"/>
      <c r="K51" s="44">
        <f t="shared" si="10"/>
        <v>0</v>
      </c>
      <c r="L51" s="13"/>
    </row>
    <row r="52" spans="1:12" ht="34.5" customHeight="1">
      <c r="A52" s="8" t="s">
        <v>120</v>
      </c>
      <c r="B52" s="29"/>
      <c r="C52" s="44">
        <f t="shared" si="17"/>
        <v>4389.8</v>
      </c>
      <c r="D52" s="44"/>
      <c r="E52" s="44"/>
      <c r="F52" s="44">
        <v>4389.8</v>
      </c>
      <c r="G52" s="44">
        <f t="shared" si="18"/>
        <v>3131.4</v>
      </c>
      <c r="H52" s="44"/>
      <c r="I52" s="44"/>
      <c r="J52" s="44">
        <v>3131.4</v>
      </c>
      <c r="K52" s="44">
        <f t="shared" si="10"/>
        <v>-1258.4</v>
      </c>
      <c r="L52" s="13">
        <f aca="true" t="shared" si="19" ref="L52:L70">G52/C52*100</f>
        <v>71.33354594742357</v>
      </c>
    </row>
    <row r="53" spans="1:12" ht="114" customHeight="1">
      <c r="A53" s="8" t="s">
        <v>4</v>
      </c>
      <c r="B53" s="29" t="s">
        <v>40</v>
      </c>
      <c r="C53" s="44">
        <f t="shared" si="17"/>
        <v>1000</v>
      </c>
      <c r="D53" s="44"/>
      <c r="E53" s="44"/>
      <c r="F53" s="44">
        <v>1000</v>
      </c>
      <c r="G53" s="44">
        <f t="shared" si="18"/>
        <v>0</v>
      </c>
      <c r="H53" s="44"/>
      <c r="I53" s="44"/>
      <c r="J53" s="44"/>
      <c r="K53" s="44">
        <f t="shared" si="10"/>
        <v>-1000</v>
      </c>
      <c r="L53" s="13">
        <f t="shared" si="19"/>
        <v>0</v>
      </c>
    </row>
    <row r="54" spans="1:12" ht="78" customHeight="1">
      <c r="A54" s="8" t="s">
        <v>162</v>
      </c>
      <c r="B54" s="29" t="s">
        <v>40</v>
      </c>
      <c r="C54" s="44">
        <f t="shared" si="17"/>
        <v>1000</v>
      </c>
      <c r="D54" s="44"/>
      <c r="E54" s="44"/>
      <c r="F54" s="44">
        <v>1000</v>
      </c>
      <c r="G54" s="44">
        <f t="shared" si="18"/>
        <v>0</v>
      </c>
      <c r="H54" s="44"/>
      <c r="I54" s="44"/>
      <c r="J54" s="44"/>
      <c r="K54" s="44">
        <f t="shared" si="10"/>
        <v>-1000</v>
      </c>
      <c r="L54" s="13">
        <f t="shared" si="19"/>
        <v>0</v>
      </c>
    </row>
    <row r="55" spans="1:12" ht="80.25" customHeight="1">
      <c r="A55" s="8" t="s">
        <v>154</v>
      </c>
      <c r="B55" s="29" t="s">
        <v>40</v>
      </c>
      <c r="C55" s="44">
        <f t="shared" si="17"/>
        <v>1000</v>
      </c>
      <c r="D55" s="44"/>
      <c r="E55" s="44"/>
      <c r="F55" s="44">
        <v>1000</v>
      </c>
      <c r="G55" s="44">
        <f t="shared" si="18"/>
        <v>0</v>
      </c>
      <c r="H55" s="44"/>
      <c r="I55" s="44"/>
      <c r="J55" s="44"/>
      <c r="K55" s="44">
        <f t="shared" si="10"/>
        <v>-1000</v>
      </c>
      <c r="L55" s="13">
        <f t="shared" si="19"/>
        <v>0</v>
      </c>
    </row>
    <row r="56" spans="1:12" ht="97.5" customHeight="1">
      <c r="A56" s="8" t="s">
        <v>1</v>
      </c>
      <c r="B56" s="29" t="s">
        <v>40</v>
      </c>
      <c r="C56" s="44">
        <f t="shared" si="17"/>
        <v>1748.6</v>
      </c>
      <c r="D56" s="44"/>
      <c r="E56" s="44"/>
      <c r="F56" s="44">
        <v>1748.6</v>
      </c>
      <c r="G56" s="44">
        <f t="shared" si="18"/>
        <v>0</v>
      </c>
      <c r="H56" s="44"/>
      <c r="I56" s="44"/>
      <c r="J56" s="44"/>
      <c r="K56" s="44">
        <f t="shared" si="10"/>
        <v>-1748.6</v>
      </c>
      <c r="L56" s="13">
        <f t="shared" si="19"/>
        <v>0</v>
      </c>
    </row>
    <row r="57" spans="1:12" ht="78" customHeight="1">
      <c r="A57" s="8" t="s">
        <v>5</v>
      </c>
      <c r="B57" s="29" t="s">
        <v>40</v>
      </c>
      <c r="C57" s="44">
        <f t="shared" si="17"/>
        <v>1443.8</v>
      </c>
      <c r="D57" s="44"/>
      <c r="E57" s="44"/>
      <c r="F57" s="44">
        <v>1443.8</v>
      </c>
      <c r="G57" s="44">
        <f t="shared" si="18"/>
        <v>0</v>
      </c>
      <c r="H57" s="44"/>
      <c r="I57" s="44"/>
      <c r="J57" s="44"/>
      <c r="K57" s="44">
        <f t="shared" si="10"/>
        <v>-1443.8</v>
      </c>
      <c r="L57" s="13">
        <f t="shared" si="19"/>
        <v>0</v>
      </c>
    </row>
    <row r="58" spans="1:12" ht="17.25" customHeight="1">
      <c r="A58" s="11" t="s">
        <v>60</v>
      </c>
      <c r="B58" s="29"/>
      <c r="C58" s="45">
        <f>C59</f>
        <v>500</v>
      </c>
      <c r="D58" s="45">
        <f>D59</f>
        <v>0</v>
      </c>
      <c r="E58" s="45">
        <f>E59</f>
        <v>0</v>
      </c>
      <c r="F58" s="45">
        <f>F59</f>
        <v>500</v>
      </c>
      <c r="G58" s="44">
        <f t="shared" si="18"/>
        <v>0</v>
      </c>
      <c r="H58" s="45">
        <f>H59</f>
        <v>0</v>
      </c>
      <c r="I58" s="45">
        <f>I59</f>
        <v>0</v>
      </c>
      <c r="J58" s="45">
        <f>J59</f>
        <v>0</v>
      </c>
      <c r="K58" s="45">
        <f t="shared" si="10"/>
        <v>-500</v>
      </c>
      <c r="L58" s="52">
        <f t="shared" si="19"/>
        <v>0</v>
      </c>
    </row>
    <row r="59" spans="1:12" ht="68.25" customHeight="1">
      <c r="A59" s="10" t="s">
        <v>163</v>
      </c>
      <c r="B59" s="29" t="s">
        <v>40</v>
      </c>
      <c r="C59" s="44">
        <f>D59+E59+F59</f>
        <v>500</v>
      </c>
      <c r="D59" s="44"/>
      <c r="E59" s="44"/>
      <c r="F59" s="44">
        <v>500</v>
      </c>
      <c r="G59" s="44">
        <f t="shared" si="18"/>
        <v>0</v>
      </c>
      <c r="H59" s="44"/>
      <c r="I59" s="44"/>
      <c r="J59" s="44"/>
      <c r="K59" s="44">
        <f t="shared" si="10"/>
        <v>-500</v>
      </c>
      <c r="L59" s="13">
        <f t="shared" si="19"/>
        <v>0</v>
      </c>
    </row>
    <row r="60" spans="1:12" ht="22.5" customHeight="1">
      <c r="A60" s="54" t="s">
        <v>20</v>
      </c>
      <c r="B60" s="56"/>
      <c r="C60" s="57">
        <f aca="true" t="shared" si="20" ref="C60:F61">C61</f>
        <v>81820.2</v>
      </c>
      <c r="D60" s="57">
        <f t="shared" si="20"/>
        <v>5290.9</v>
      </c>
      <c r="E60" s="57">
        <f t="shared" si="20"/>
        <v>76529.3</v>
      </c>
      <c r="F60" s="57">
        <f t="shared" si="20"/>
        <v>0</v>
      </c>
      <c r="G60" s="57">
        <f t="shared" si="18"/>
        <v>17532.899999999998</v>
      </c>
      <c r="H60" s="57">
        <f aca="true" t="shared" si="21" ref="H60:J61">H61</f>
        <v>3703.6</v>
      </c>
      <c r="I60" s="57">
        <f t="shared" si="21"/>
        <v>13829.3</v>
      </c>
      <c r="J60" s="57">
        <f t="shared" si="21"/>
        <v>0</v>
      </c>
      <c r="K60" s="57">
        <f t="shared" si="10"/>
        <v>-64287.3</v>
      </c>
      <c r="L60" s="58">
        <f t="shared" si="19"/>
        <v>21.428571428571427</v>
      </c>
    </row>
    <row r="61" spans="1:12" ht="22.5" customHeight="1">
      <c r="A61" s="11" t="s">
        <v>72</v>
      </c>
      <c r="B61" s="29"/>
      <c r="C61" s="44">
        <f t="shared" si="20"/>
        <v>81820.2</v>
      </c>
      <c r="D61" s="44">
        <f t="shared" si="20"/>
        <v>5290.9</v>
      </c>
      <c r="E61" s="44">
        <f t="shared" si="20"/>
        <v>76529.3</v>
      </c>
      <c r="F61" s="44">
        <f t="shared" si="20"/>
        <v>0</v>
      </c>
      <c r="G61" s="44">
        <f t="shared" si="18"/>
        <v>17532.899999999998</v>
      </c>
      <c r="H61" s="44">
        <f t="shared" si="21"/>
        <v>3703.6</v>
      </c>
      <c r="I61" s="44">
        <f t="shared" si="21"/>
        <v>13829.3</v>
      </c>
      <c r="J61" s="44">
        <f t="shared" si="21"/>
        <v>0</v>
      </c>
      <c r="K61" s="44">
        <f t="shared" si="10"/>
        <v>-64287.3</v>
      </c>
      <c r="L61" s="13">
        <f t="shared" si="19"/>
        <v>21.428571428571427</v>
      </c>
    </row>
    <row r="62" spans="1:12" ht="41.25" customHeight="1">
      <c r="A62" s="10" t="s">
        <v>73</v>
      </c>
      <c r="B62" s="29" t="s">
        <v>40</v>
      </c>
      <c r="C62" s="44">
        <f>D62+E62+F62</f>
        <v>81820.2</v>
      </c>
      <c r="D62" s="44">
        <v>5290.9</v>
      </c>
      <c r="E62" s="44">
        <v>76529.3</v>
      </c>
      <c r="F62" s="44"/>
      <c r="G62" s="44">
        <f t="shared" si="18"/>
        <v>17532.899999999998</v>
      </c>
      <c r="H62" s="44">
        <v>3703.6</v>
      </c>
      <c r="I62" s="44">
        <v>13829.3</v>
      </c>
      <c r="J62" s="44"/>
      <c r="K62" s="44">
        <f t="shared" si="10"/>
        <v>-64287.3</v>
      </c>
      <c r="L62" s="13">
        <f t="shared" si="19"/>
        <v>21.428571428571427</v>
      </c>
    </row>
    <row r="63" spans="1:12" ht="19.5" customHeight="1">
      <c r="A63" s="6" t="s">
        <v>61</v>
      </c>
      <c r="B63" s="6"/>
      <c r="C63" s="46">
        <f aca="true" t="shared" si="22" ref="C63:J63">C64</f>
        <v>32093.4</v>
      </c>
      <c r="D63" s="46">
        <f t="shared" si="22"/>
        <v>0</v>
      </c>
      <c r="E63" s="46">
        <f t="shared" si="22"/>
        <v>0</v>
      </c>
      <c r="F63" s="46">
        <f t="shared" si="22"/>
        <v>32093.4</v>
      </c>
      <c r="G63" s="46">
        <f t="shared" si="22"/>
        <v>12000</v>
      </c>
      <c r="H63" s="46">
        <f t="shared" si="22"/>
        <v>0</v>
      </c>
      <c r="I63" s="46">
        <f t="shared" si="22"/>
        <v>0</v>
      </c>
      <c r="J63" s="46">
        <f t="shared" si="22"/>
        <v>12000</v>
      </c>
      <c r="K63" s="46">
        <f t="shared" si="10"/>
        <v>-20093.4</v>
      </c>
      <c r="L63" s="14">
        <f t="shared" si="19"/>
        <v>37.39086541157995</v>
      </c>
    </row>
    <row r="64" spans="1:12" ht="17.25" customHeight="1">
      <c r="A64" s="7" t="s">
        <v>62</v>
      </c>
      <c r="B64" s="7"/>
      <c r="C64" s="45">
        <f aca="true" t="shared" si="23" ref="C64:J64">C65+C66+C67+C68+C69</f>
        <v>32093.4</v>
      </c>
      <c r="D64" s="45">
        <f t="shared" si="23"/>
        <v>0</v>
      </c>
      <c r="E64" s="45">
        <f t="shared" si="23"/>
        <v>0</v>
      </c>
      <c r="F64" s="45">
        <f t="shared" si="23"/>
        <v>32093.4</v>
      </c>
      <c r="G64" s="45">
        <f t="shared" si="23"/>
        <v>12000</v>
      </c>
      <c r="H64" s="45">
        <f t="shared" si="23"/>
        <v>0</v>
      </c>
      <c r="I64" s="45">
        <f t="shared" si="23"/>
        <v>0</v>
      </c>
      <c r="J64" s="45">
        <f t="shared" si="23"/>
        <v>12000</v>
      </c>
      <c r="K64" s="45">
        <f t="shared" si="10"/>
        <v>-20093.4</v>
      </c>
      <c r="L64" s="52">
        <f t="shared" si="19"/>
        <v>37.39086541157995</v>
      </c>
    </row>
    <row r="65" spans="1:12" ht="48" customHeight="1">
      <c r="A65" s="8" t="s">
        <v>63</v>
      </c>
      <c r="B65" s="29" t="s">
        <v>40</v>
      </c>
      <c r="C65" s="44">
        <f>D65+E65+F65</f>
        <v>16139.2</v>
      </c>
      <c r="D65" s="44"/>
      <c r="E65" s="44"/>
      <c r="F65" s="44">
        <v>16139.2</v>
      </c>
      <c r="G65" s="44">
        <f>H65+I65+J65</f>
        <v>12000</v>
      </c>
      <c r="H65" s="44"/>
      <c r="I65" s="44"/>
      <c r="J65" s="44">
        <v>12000</v>
      </c>
      <c r="K65" s="44">
        <f t="shared" si="10"/>
        <v>-4139.200000000001</v>
      </c>
      <c r="L65" s="13">
        <f t="shared" si="19"/>
        <v>74.35312778824229</v>
      </c>
    </row>
    <row r="66" spans="1:12" ht="36.75" customHeight="1">
      <c r="A66" s="8" t="s">
        <v>101</v>
      </c>
      <c r="B66" s="29" t="s">
        <v>40</v>
      </c>
      <c r="C66" s="44">
        <f>D66+E66+F66</f>
        <v>12954.2</v>
      </c>
      <c r="D66" s="44"/>
      <c r="E66" s="44"/>
      <c r="F66" s="44">
        <v>12954.2</v>
      </c>
      <c r="G66" s="44">
        <f>H66+I66+J66</f>
        <v>0</v>
      </c>
      <c r="H66" s="44"/>
      <c r="I66" s="44"/>
      <c r="J66" s="44"/>
      <c r="K66" s="44">
        <f t="shared" si="10"/>
        <v>-12954.2</v>
      </c>
      <c r="L66" s="13">
        <f t="shared" si="19"/>
        <v>0</v>
      </c>
    </row>
    <row r="67" spans="1:12" ht="63" customHeight="1">
      <c r="A67" s="8" t="s">
        <v>164</v>
      </c>
      <c r="B67" s="29" t="s">
        <v>40</v>
      </c>
      <c r="C67" s="44">
        <f>D67+E67+F67</f>
        <v>1000</v>
      </c>
      <c r="D67" s="44"/>
      <c r="E67" s="44"/>
      <c r="F67" s="44">
        <v>1000</v>
      </c>
      <c r="G67" s="44">
        <f>H67+I67+J67</f>
        <v>0</v>
      </c>
      <c r="H67" s="44"/>
      <c r="I67" s="44"/>
      <c r="J67" s="44"/>
      <c r="K67" s="44">
        <f t="shared" si="10"/>
        <v>-1000</v>
      </c>
      <c r="L67" s="13">
        <f t="shared" si="19"/>
        <v>0</v>
      </c>
    </row>
    <row r="68" spans="1:12" ht="51" customHeight="1">
      <c r="A68" s="8" t="s">
        <v>159</v>
      </c>
      <c r="B68" s="29" t="s">
        <v>40</v>
      </c>
      <c r="C68" s="44">
        <f>D68+E68+F68</f>
        <v>1000</v>
      </c>
      <c r="D68" s="44"/>
      <c r="E68" s="44"/>
      <c r="F68" s="44">
        <v>1000</v>
      </c>
      <c r="G68" s="44">
        <f>H68+I68+J68</f>
        <v>0</v>
      </c>
      <c r="H68" s="44"/>
      <c r="I68" s="44"/>
      <c r="J68" s="44"/>
      <c r="K68" s="44">
        <f t="shared" si="10"/>
        <v>-1000</v>
      </c>
      <c r="L68" s="13">
        <f t="shared" si="19"/>
        <v>0</v>
      </c>
    </row>
    <row r="69" spans="1:12" ht="50.25" customHeight="1">
      <c r="A69" s="8" t="s">
        <v>160</v>
      </c>
      <c r="B69" s="29" t="s">
        <v>40</v>
      </c>
      <c r="C69" s="44">
        <f>D69+E69+F69</f>
        <v>1000</v>
      </c>
      <c r="D69" s="44"/>
      <c r="E69" s="44"/>
      <c r="F69" s="44">
        <v>1000</v>
      </c>
      <c r="G69" s="44">
        <f>H69+I69+J69</f>
        <v>0</v>
      </c>
      <c r="H69" s="44"/>
      <c r="I69" s="44"/>
      <c r="J69" s="44"/>
      <c r="K69" s="44">
        <f t="shared" si="10"/>
        <v>-1000</v>
      </c>
      <c r="L69" s="13">
        <f t="shared" si="19"/>
        <v>0</v>
      </c>
    </row>
    <row r="70" spans="1:12" s="5" customFormat="1" ht="33.75" customHeight="1">
      <c r="A70" s="6" t="s">
        <v>21</v>
      </c>
      <c r="B70" s="6"/>
      <c r="C70" s="46">
        <f aca="true" t="shared" si="24" ref="C70:J70">C9+C12+C26+C38+C60+C63</f>
        <v>1051284.4</v>
      </c>
      <c r="D70" s="46">
        <f t="shared" si="24"/>
        <v>120224.9</v>
      </c>
      <c r="E70" s="46">
        <f t="shared" si="24"/>
        <v>557853.2000000001</v>
      </c>
      <c r="F70" s="46">
        <f t="shared" si="24"/>
        <v>373206.30000000005</v>
      </c>
      <c r="G70" s="46">
        <f t="shared" si="24"/>
        <v>785440.5</v>
      </c>
      <c r="H70" s="46">
        <f t="shared" si="24"/>
        <v>109602.6</v>
      </c>
      <c r="I70" s="46">
        <f t="shared" si="24"/>
        <v>459687.8</v>
      </c>
      <c r="J70" s="46">
        <f t="shared" si="24"/>
        <v>216150.09999999998</v>
      </c>
      <c r="K70" s="46">
        <f t="shared" si="10"/>
        <v>-265843.8999999999</v>
      </c>
      <c r="L70" s="14">
        <f t="shared" si="19"/>
        <v>74.71246600824668</v>
      </c>
    </row>
    <row r="72" spans="1:3" ht="30.75" customHeight="1">
      <c r="A72" s="25" t="s">
        <v>33</v>
      </c>
      <c r="C72" s="25" t="s">
        <v>37</v>
      </c>
    </row>
    <row r="73" ht="57.75" customHeight="1">
      <c r="A73" s="1" t="s">
        <v>44</v>
      </c>
    </row>
    <row r="74" ht="15">
      <c r="B74" s="25"/>
    </row>
  </sheetData>
  <mergeCells count="17">
    <mergeCell ref="D6:F6"/>
    <mergeCell ref="A4:L4"/>
    <mergeCell ref="L5:L6"/>
    <mergeCell ref="G5:J5"/>
    <mergeCell ref="H6:J6"/>
    <mergeCell ref="G6:G7"/>
    <mergeCell ref="K5:K6"/>
    <mergeCell ref="A15:A16"/>
    <mergeCell ref="A36:A37"/>
    <mergeCell ref="B36:B37"/>
    <mergeCell ref="A1:L1"/>
    <mergeCell ref="A2:L2"/>
    <mergeCell ref="B5:B7"/>
    <mergeCell ref="A3:F3"/>
    <mergeCell ref="A5:A7"/>
    <mergeCell ref="C5:F5"/>
    <mergeCell ref="C6:C7"/>
  </mergeCells>
  <printOptions/>
  <pageMargins left="0.27" right="0.17" top="0.38" bottom="0.49" header="0.55" footer="0.57"/>
  <pageSetup fitToHeight="2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72"/>
  <sheetViews>
    <sheetView showZeros="0" view="pageBreakPreview" zoomScale="75" zoomScaleSheetLayoutView="75" workbookViewId="0" topLeftCell="A1">
      <pane xSplit="1" ySplit="8" topLeftCell="E54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H55" sqref="H55"/>
    </sheetView>
  </sheetViews>
  <sheetFormatPr defaultColWidth="9.003906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197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5"/>
      <c r="B3" s="75"/>
      <c r="C3" s="75"/>
      <c r="D3" s="75"/>
      <c r="E3" s="75"/>
      <c r="F3" s="75"/>
      <c r="G3" s="24"/>
      <c r="H3" s="24"/>
      <c r="I3" s="24"/>
      <c r="J3" s="24"/>
      <c r="K3" s="24"/>
      <c r="L3" s="2"/>
      <c r="M3" s="2"/>
      <c r="N3" s="2"/>
    </row>
    <row r="4" spans="1:28" ht="12" customHeight="1">
      <c r="A4" s="78" t="s">
        <v>42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6" t="s">
        <v>29</v>
      </c>
      <c r="B5" s="72" t="s">
        <v>39</v>
      </c>
      <c r="C5" s="77" t="s">
        <v>47</v>
      </c>
      <c r="D5" s="77"/>
      <c r="E5" s="77"/>
      <c r="F5" s="77"/>
      <c r="G5" s="81" t="s">
        <v>196</v>
      </c>
      <c r="H5" s="82"/>
      <c r="I5" s="82"/>
      <c r="J5" s="83"/>
      <c r="K5" s="72" t="s">
        <v>34</v>
      </c>
      <c r="L5" s="79" t="s">
        <v>36</v>
      </c>
    </row>
    <row r="6" spans="1:12" ht="29.25" customHeight="1">
      <c r="A6" s="76"/>
      <c r="B6" s="73"/>
      <c r="C6" s="77" t="s">
        <v>10</v>
      </c>
      <c r="D6" s="77" t="s">
        <v>11</v>
      </c>
      <c r="E6" s="77"/>
      <c r="F6" s="77"/>
      <c r="G6" s="84" t="s">
        <v>10</v>
      </c>
      <c r="H6" s="81" t="s">
        <v>11</v>
      </c>
      <c r="I6" s="82"/>
      <c r="J6" s="83"/>
      <c r="K6" s="74"/>
      <c r="L6" s="80"/>
    </row>
    <row r="7" spans="1:12" ht="30.75" customHeight="1">
      <c r="A7" s="76"/>
      <c r="B7" s="74"/>
      <c r="C7" s="77"/>
      <c r="D7" s="30" t="s">
        <v>12</v>
      </c>
      <c r="E7" s="30" t="s">
        <v>13</v>
      </c>
      <c r="F7" s="30" t="s">
        <v>14</v>
      </c>
      <c r="G7" s="85"/>
      <c r="H7" s="30" t="s">
        <v>12</v>
      </c>
      <c r="I7" s="30" t="s">
        <v>13</v>
      </c>
      <c r="J7" s="30" t="s">
        <v>14</v>
      </c>
      <c r="K7" s="30" t="s">
        <v>35</v>
      </c>
      <c r="L7" s="30" t="s">
        <v>35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0">
        <v>12</v>
      </c>
    </row>
    <row r="9" spans="1:12" ht="30" customHeight="1">
      <c r="A9" s="16" t="s">
        <v>24</v>
      </c>
      <c r="B9" s="16"/>
      <c r="C9" s="38">
        <f aca="true" t="shared" si="0" ref="C9:J10">C10</f>
        <v>18000000</v>
      </c>
      <c r="D9" s="38">
        <f t="shared" si="0"/>
        <v>0</v>
      </c>
      <c r="E9" s="38">
        <f t="shared" si="0"/>
        <v>0</v>
      </c>
      <c r="F9" s="38">
        <f t="shared" si="0"/>
        <v>18000000</v>
      </c>
      <c r="G9" s="51">
        <f t="shared" si="0"/>
        <v>18000000</v>
      </c>
      <c r="H9" s="51">
        <f t="shared" si="0"/>
        <v>0</v>
      </c>
      <c r="I9" s="51">
        <f t="shared" si="0"/>
        <v>0</v>
      </c>
      <c r="J9" s="51">
        <f t="shared" si="0"/>
        <v>18000000</v>
      </c>
      <c r="K9" s="51">
        <f aca="true" t="shared" si="1" ref="K9:K40">G9-C9</f>
        <v>0</v>
      </c>
      <c r="L9" s="49">
        <f aca="true" t="shared" si="2" ref="L9:L40">G9/C9*100</f>
        <v>100</v>
      </c>
    </row>
    <row r="10" spans="1:12" ht="98.25" customHeight="1">
      <c r="A10" s="17" t="s">
        <v>25</v>
      </c>
      <c r="B10" s="17"/>
      <c r="C10" s="37">
        <f t="shared" si="0"/>
        <v>18000000</v>
      </c>
      <c r="D10" s="37">
        <f t="shared" si="0"/>
        <v>0</v>
      </c>
      <c r="E10" s="37">
        <f t="shared" si="0"/>
        <v>0</v>
      </c>
      <c r="F10" s="37">
        <f t="shared" si="0"/>
        <v>18000000</v>
      </c>
      <c r="G10" s="37">
        <f t="shared" si="0"/>
        <v>18000000</v>
      </c>
      <c r="H10" s="37">
        <f t="shared" si="0"/>
        <v>0</v>
      </c>
      <c r="I10" s="37">
        <f t="shared" si="0"/>
        <v>0</v>
      </c>
      <c r="J10" s="37">
        <f t="shared" si="0"/>
        <v>18000000</v>
      </c>
      <c r="K10" s="33">
        <f t="shared" si="1"/>
        <v>0</v>
      </c>
      <c r="L10" s="50">
        <f t="shared" si="2"/>
        <v>100</v>
      </c>
    </row>
    <row r="11" spans="1:12" ht="60.75" customHeight="1">
      <c r="A11" s="18" t="s">
        <v>30</v>
      </c>
      <c r="B11" s="29" t="s">
        <v>40</v>
      </c>
      <c r="C11" s="36">
        <f>D11+E11+F11</f>
        <v>18000000</v>
      </c>
      <c r="D11" s="36"/>
      <c r="E11" s="36"/>
      <c r="F11" s="36">
        <v>18000000</v>
      </c>
      <c r="G11" s="36">
        <f>H11+I11+J11</f>
        <v>18000000</v>
      </c>
      <c r="H11" s="36"/>
      <c r="I11" s="36"/>
      <c r="J11" s="36">
        <v>18000000</v>
      </c>
      <c r="K11" s="31">
        <f t="shared" si="1"/>
        <v>0</v>
      </c>
      <c r="L11" s="4">
        <f t="shared" si="2"/>
        <v>100</v>
      </c>
    </row>
    <row r="12" spans="1:12" ht="18.75" customHeight="1">
      <c r="A12" s="12" t="s">
        <v>17</v>
      </c>
      <c r="B12" s="12"/>
      <c r="C12" s="32">
        <f aca="true" t="shared" si="3" ref="C12:J12">C13</f>
        <v>526795000</v>
      </c>
      <c r="D12" s="32">
        <f t="shared" si="3"/>
        <v>114934000</v>
      </c>
      <c r="E12" s="32">
        <f t="shared" si="3"/>
        <v>400000000</v>
      </c>
      <c r="F12" s="32">
        <f t="shared" si="3"/>
        <v>11861000</v>
      </c>
      <c r="G12" s="32">
        <f t="shared" si="3"/>
        <v>521795000</v>
      </c>
      <c r="H12" s="32">
        <f t="shared" si="3"/>
        <v>114934000</v>
      </c>
      <c r="I12" s="32">
        <f t="shared" si="3"/>
        <v>400000000</v>
      </c>
      <c r="J12" s="32">
        <f t="shared" si="3"/>
        <v>6861000</v>
      </c>
      <c r="K12" s="51">
        <f t="shared" si="1"/>
        <v>-5000000</v>
      </c>
      <c r="L12" s="49">
        <f t="shared" si="2"/>
        <v>99.05086418815668</v>
      </c>
    </row>
    <row r="13" spans="1:12" ht="15.75" customHeight="1">
      <c r="A13" s="7" t="s">
        <v>91</v>
      </c>
      <c r="B13" s="7"/>
      <c r="C13" s="37">
        <f>C14+C15+C16+C17+C18+C19+C20+C21+C22+C23+C24</f>
        <v>526795000</v>
      </c>
      <c r="D13" s="37">
        <f aca="true" t="shared" si="4" ref="D13:J13">D14+D15+D16+D17+D18+D19+D20+D21+D22+D23+D24</f>
        <v>114934000</v>
      </c>
      <c r="E13" s="37">
        <f t="shared" si="4"/>
        <v>400000000</v>
      </c>
      <c r="F13" s="37">
        <f t="shared" si="4"/>
        <v>11861000</v>
      </c>
      <c r="G13" s="37">
        <f t="shared" si="4"/>
        <v>521795000</v>
      </c>
      <c r="H13" s="37">
        <f t="shared" si="4"/>
        <v>114934000</v>
      </c>
      <c r="I13" s="37">
        <f t="shared" si="4"/>
        <v>400000000</v>
      </c>
      <c r="J13" s="37">
        <f t="shared" si="4"/>
        <v>6861000</v>
      </c>
      <c r="K13" s="33">
        <f t="shared" si="1"/>
        <v>-5000000</v>
      </c>
      <c r="L13" s="50">
        <f t="shared" si="2"/>
        <v>99.05086418815668</v>
      </c>
    </row>
    <row r="14" spans="1:12" ht="54.75" customHeight="1">
      <c r="A14" s="90" t="s">
        <v>195</v>
      </c>
      <c r="B14" s="29" t="s">
        <v>40</v>
      </c>
      <c r="C14" s="34">
        <f aca="true" t="shared" si="5" ref="C14:C24">D14+E14+F14</f>
        <v>109592519</v>
      </c>
      <c r="D14" s="34">
        <v>105899000</v>
      </c>
      <c r="E14" s="34"/>
      <c r="F14" s="34">
        <v>3693519</v>
      </c>
      <c r="G14" s="34">
        <f aca="true" t="shared" si="6" ref="G14:G24">H14+I14+J14</f>
        <v>109592519</v>
      </c>
      <c r="H14" s="34">
        <v>105899000</v>
      </c>
      <c r="I14" s="34"/>
      <c r="J14" s="34">
        <v>3693519</v>
      </c>
      <c r="K14" s="31">
        <f t="shared" si="1"/>
        <v>0</v>
      </c>
      <c r="L14" s="4">
        <f t="shared" si="2"/>
        <v>100</v>
      </c>
    </row>
    <row r="15" spans="1:12" ht="70.5" customHeight="1">
      <c r="A15" s="91"/>
      <c r="B15" s="29" t="s">
        <v>40</v>
      </c>
      <c r="C15" s="34">
        <f t="shared" si="5"/>
        <v>2588591</v>
      </c>
      <c r="D15" s="34"/>
      <c r="E15" s="34"/>
      <c r="F15" s="34">
        <v>2588591</v>
      </c>
      <c r="G15" s="34">
        <f t="shared" si="6"/>
        <v>2588591</v>
      </c>
      <c r="H15" s="34"/>
      <c r="I15" s="34"/>
      <c r="J15" s="34">
        <v>2588591</v>
      </c>
      <c r="K15" s="31">
        <f t="shared" si="1"/>
        <v>0</v>
      </c>
      <c r="L15" s="4">
        <f t="shared" si="2"/>
        <v>100</v>
      </c>
    </row>
    <row r="16" spans="1:12" ht="70.5" customHeight="1">
      <c r="A16" s="64" t="s">
        <v>180</v>
      </c>
      <c r="B16" s="47" t="s">
        <v>41</v>
      </c>
      <c r="C16" s="34">
        <f t="shared" si="5"/>
        <v>3614890</v>
      </c>
      <c r="D16" s="34">
        <v>3398000</v>
      </c>
      <c r="E16" s="34"/>
      <c r="F16" s="34">
        <v>216890</v>
      </c>
      <c r="G16" s="34">
        <f t="shared" si="6"/>
        <v>3614890</v>
      </c>
      <c r="H16" s="34">
        <v>3398000</v>
      </c>
      <c r="I16" s="34"/>
      <c r="J16" s="34">
        <v>216890</v>
      </c>
      <c r="K16" s="31">
        <f t="shared" si="1"/>
        <v>0</v>
      </c>
      <c r="L16" s="4">
        <f t="shared" si="2"/>
        <v>100</v>
      </c>
    </row>
    <row r="17" spans="1:12" ht="70.5" customHeight="1">
      <c r="A17" s="64" t="s">
        <v>185</v>
      </c>
      <c r="B17" s="47" t="s">
        <v>41</v>
      </c>
      <c r="C17" s="34">
        <f t="shared" si="5"/>
        <v>2999000</v>
      </c>
      <c r="D17" s="34">
        <v>2818000</v>
      </c>
      <c r="E17" s="34"/>
      <c r="F17" s="34">
        <v>181000</v>
      </c>
      <c r="G17" s="34">
        <f t="shared" si="6"/>
        <v>2999000</v>
      </c>
      <c r="H17" s="34">
        <v>2818000</v>
      </c>
      <c r="I17" s="34"/>
      <c r="J17" s="34">
        <v>181000</v>
      </c>
      <c r="K17" s="31">
        <f t="shared" si="1"/>
        <v>0</v>
      </c>
      <c r="L17" s="4">
        <f t="shared" si="2"/>
        <v>100</v>
      </c>
    </row>
    <row r="18" spans="1:12" ht="85.5" customHeight="1">
      <c r="A18" s="64" t="s">
        <v>194</v>
      </c>
      <c r="B18" s="47" t="s">
        <v>41</v>
      </c>
      <c r="C18" s="34">
        <f t="shared" si="5"/>
        <v>3000000</v>
      </c>
      <c r="D18" s="34">
        <v>2819000</v>
      </c>
      <c r="E18" s="34"/>
      <c r="F18" s="34">
        <v>181000</v>
      </c>
      <c r="G18" s="34">
        <f t="shared" si="6"/>
        <v>3000000</v>
      </c>
      <c r="H18" s="34">
        <v>2819000</v>
      </c>
      <c r="I18" s="34"/>
      <c r="J18" s="34">
        <v>181000</v>
      </c>
      <c r="K18" s="31">
        <f t="shared" si="1"/>
        <v>0</v>
      </c>
      <c r="L18" s="4">
        <f t="shared" si="2"/>
        <v>100</v>
      </c>
    </row>
    <row r="19" spans="1:12" ht="61.5" customHeight="1">
      <c r="A19" s="22" t="s">
        <v>74</v>
      </c>
      <c r="B19" s="29" t="s">
        <v>40</v>
      </c>
      <c r="C19" s="34">
        <f t="shared" si="5"/>
        <v>16185895</v>
      </c>
      <c r="D19" s="34"/>
      <c r="E19" s="34">
        <v>16185895</v>
      </c>
      <c r="F19" s="34"/>
      <c r="G19" s="34">
        <f t="shared" si="6"/>
        <v>16185895</v>
      </c>
      <c r="H19" s="34"/>
      <c r="I19" s="34">
        <v>16185895</v>
      </c>
      <c r="J19" s="34"/>
      <c r="K19" s="31">
        <f t="shared" si="1"/>
        <v>0</v>
      </c>
      <c r="L19" s="4">
        <f t="shared" si="2"/>
        <v>100</v>
      </c>
    </row>
    <row r="20" spans="1:12" ht="60.75" customHeight="1">
      <c r="A20" s="22" t="s">
        <v>75</v>
      </c>
      <c r="B20" s="59" t="s">
        <v>41</v>
      </c>
      <c r="C20" s="34">
        <f t="shared" si="5"/>
        <v>60075</v>
      </c>
      <c r="D20" s="34"/>
      <c r="E20" s="34">
        <v>60075</v>
      </c>
      <c r="F20" s="34"/>
      <c r="G20" s="34">
        <f t="shared" si="6"/>
        <v>60075</v>
      </c>
      <c r="H20" s="34"/>
      <c r="I20" s="34">
        <v>60075</v>
      </c>
      <c r="J20" s="34"/>
      <c r="K20" s="31">
        <f t="shared" si="1"/>
        <v>0</v>
      </c>
      <c r="L20" s="4">
        <f t="shared" si="2"/>
        <v>100</v>
      </c>
    </row>
    <row r="21" spans="1:12" ht="71.25" customHeight="1">
      <c r="A21" s="22" t="s">
        <v>45</v>
      </c>
      <c r="B21" s="29" t="s">
        <v>40</v>
      </c>
      <c r="C21" s="34">
        <f t="shared" si="5"/>
        <v>98705200</v>
      </c>
      <c r="D21" s="34"/>
      <c r="E21" s="34">
        <v>98705200</v>
      </c>
      <c r="F21" s="34"/>
      <c r="G21" s="34">
        <f t="shared" si="6"/>
        <v>98705200</v>
      </c>
      <c r="H21" s="34"/>
      <c r="I21" s="34">
        <v>98705200</v>
      </c>
      <c r="J21" s="34"/>
      <c r="K21" s="31">
        <f t="shared" si="1"/>
        <v>0</v>
      </c>
      <c r="L21" s="4">
        <f t="shared" si="2"/>
        <v>100</v>
      </c>
    </row>
    <row r="22" spans="1:12" ht="93" customHeight="1">
      <c r="A22" s="22" t="s">
        <v>107</v>
      </c>
      <c r="B22" s="29" t="s">
        <v>40</v>
      </c>
      <c r="C22" s="34">
        <f t="shared" si="5"/>
        <v>186976906</v>
      </c>
      <c r="D22" s="34"/>
      <c r="E22" s="34">
        <v>186976906</v>
      </c>
      <c r="F22" s="34"/>
      <c r="G22" s="34">
        <f t="shared" si="6"/>
        <v>186976906</v>
      </c>
      <c r="H22" s="34"/>
      <c r="I22" s="34">
        <v>186976906</v>
      </c>
      <c r="J22" s="34"/>
      <c r="K22" s="31">
        <f t="shared" si="1"/>
        <v>0</v>
      </c>
      <c r="L22" s="4">
        <f t="shared" si="2"/>
        <v>100</v>
      </c>
    </row>
    <row r="23" spans="1:12" ht="76.5" customHeight="1">
      <c r="A23" s="22" t="s">
        <v>81</v>
      </c>
      <c r="B23" s="29" t="s">
        <v>40</v>
      </c>
      <c r="C23" s="34">
        <f t="shared" si="5"/>
        <v>98071924</v>
      </c>
      <c r="D23" s="34"/>
      <c r="E23" s="34">
        <v>98071924</v>
      </c>
      <c r="F23" s="34"/>
      <c r="G23" s="34">
        <f t="shared" si="6"/>
        <v>98071924</v>
      </c>
      <c r="H23" s="34"/>
      <c r="I23" s="34">
        <v>98071924</v>
      </c>
      <c r="J23" s="34"/>
      <c r="K23" s="31">
        <f t="shared" si="1"/>
        <v>0</v>
      </c>
      <c r="L23" s="4">
        <f t="shared" si="2"/>
        <v>100</v>
      </c>
    </row>
    <row r="24" spans="1:12" ht="63.75" customHeight="1">
      <c r="A24" s="22" t="s">
        <v>151</v>
      </c>
      <c r="B24" s="29" t="s">
        <v>40</v>
      </c>
      <c r="C24" s="34">
        <f t="shared" si="5"/>
        <v>5000000</v>
      </c>
      <c r="D24" s="34"/>
      <c r="E24" s="34"/>
      <c r="F24" s="34">
        <v>5000000</v>
      </c>
      <c r="G24" s="34">
        <f t="shared" si="6"/>
        <v>0</v>
      </c>
      <c r="H24" s="34"/>
      <c r="I24" s="34"/>
      <c r="J24" s="34"/>
      <c r="K24" s="31">
        <f t="shared" si="1"/>
        <v>-5000000</v>
      </c>
      <c r="L24" s="4">
        <f t="shared" si="2"/>
        <v>0</v>
      </c>
    </row>
    <row r="25" spans="1:12" ht="30.75" customHeight="1">
      <c r="A25" s="6" t="s">
        <v>18</v>
      </c>
      <c r="B25" s="6"/>
      <c r="C25" s="32">
        <f aca="true" t="shared" si="7" ref="C25:J25">C26+C31+C34</f>
        <v>204186870</v>
      </c>
      <c r="D25" s="32">
        <f t="shared" si="7"/>
        <v>0</v>
      </c>
      <c r="E25" s="32">
        <f t="shared" si="7"/>
        <v>81323870</v>
      </c>
      <c r="F25" s="32">
        <f t="shared" si="7"/>
        <v>122863000</v>
      </c>
      <c r="G25" s="32">
        <f t="shared" si="7"/>
        <v>158334820</v>
      </c>
      <c r="H25" s="32">
        <f t="shared" si="7"/>
        <v>0</v>
      </c>
      <c r="I25" s="32">
        <f t="shared" si="7"/>
        <v>49987525</v>
      </c>
      <c r="J25" s="32">
        <f t="shared" si="7"/>
        <v>108347295</v>
      </c>
      <c r="K25" s="51">
        <f t="shared" si="1"/>
        <v>-45852050</v>
      </c>
      <c r="L25" s="49">
        <f t="shared" si="2"/>
        <v>77.54407518955553</v>
      </c>
    </row>
    <row r="26" spans="1:12" ht="15.75" customHeight="1">
      <c r="A26" s="7" t="s">
        <v>22</v>
      </c>
      <c r="B26" s="7"/>
      <c r="C26" s="35">
        <f aca="true" t="shared" si="8" ref="C26:J26">C27+C28+C29+C30</f>
        <v>52796870</v>
      </c>
      <c r="D26" s="35">
        <f t="shared" si="8"/>
        <v>0</v>
      </c>
      <c r="E26" s="35">
        <f t="shared" si="8"/>
        <v>19933870</v>
      </c>
      <c r="F26" s="35">
        <f t="shared" si="8"/>
        <v>32863000</v>
      </c>
      <c r="G26" s="35">
        <f t="shared" si="8"/>
        <v>51505534</v>
      </c>
      <c r="H26" s="35">
        <f t="shared" si="8"/>
        <v>0</v>
      </c>
      <c r="I26" s="35">
        <f t="shared" si="8"/>
        <v>19933870</v>
      </c>
      <c r="J26" s="35">
        <f t="shared" si="8"/>
        <v>31571664</v>
      </c>
      <c r="K26" s="33">
        <f t="shared" si="1"/>
        <v>-1291336</v>
      </c>
      <c r="L26" s="50">
        <f t="shared" si="2"/>
        <v>97.55414288763708</v>
      </c>
    </row>
    <row r="27" spans="1:12" ht="34.5" customHeight="1">
      <c r="A27" s="10" t="s">
        <v>76</v>
      </c>
      <c r="B27" s="29" t="s">
        <v>40</v>
      </c>
      <c r="C27" s="34">
        <f>D27+E27+F27</f>
        <v>16500000</v>
      </c>
      <c r="D27" s="34"/>
      <c r="E27" s="34"/>
      <c r="F27" s="34">
        <v>16500000</v>
      </c>
      <c r="G27" s="34">
        <f>H27+I27+J27</f>
        <v>16012370</v>
      </c>
      <c r="H27" s="34"/>
      <c r="I27" s="34"/>
      <c r="J27" s="34">
        <v>16012370</v>
      </c>
      <c r="K27" s="31">
        <f t="shared" si="1"/>
        <v>-487630</v>
      </c>
      <c r="L27" s="4">
        <f t="shared" si="2"/>
        <v>97.04466666666667</v>
      </c>
    </row>
    <row r="28" spans="1:12" ht="50.25" customHeight="1">
      <c r="A28" s="10" t="s">
        <v>126</v>
      </c>
      <c r="B28" s="29" t="s">
        <v>40</v>
      </c>
      <c r="C28" s="34">
        <f>D28+E28+F28</f>
        <v>3197385</v>
      </c>
      <c r="D28" s="34"/>
      <c r="E28" s="34"/>
      <c r="F28" s="34">
        <v>3197385</v>
      </c>
      <c r="G28" s="34">
        <f>H28+I28+J28</f>
        <v>3076274</v>
      </c>
      <c r="H28" s="34"/>
      <c r="I28" s="34"/>
      <c r="J28" s="34">
        <v>3076274</v>
      </c>
      <c r="K28" s="31">
        <f t="shared" si="1"/>
        <v>-121111</v>
      </c>
      <c r="L28" s="4">
        <f t="shared" si="2"/>
        <v>96.2121858956616</v>
      </c>
    </row>
    <row r="29" spans="1:12" ht="48.75" customHeight="1">
      <c r="A29" s="10" t="s">
        <v>88</v>
      </c>
      <c r="B29" s="29" t="s">
        <v>40</v>
      </c>
      <c r="C29" s="34">
        <f>D29+E29+F29</f>
        <v>13165615</v>
      </c>
      <c r="D29" s="34"/>
      <c r="E29" s="34"/>
      <c r="F29" s="34">
        <v>13165615</v>
      </c>
      <c r="G29" s="34">
        <f>H29+I29+J29</f>
        <v>12483020</v>
      </c>
      <c r="H29" s="34"/>
      <c r="I29" s="34"/>
      <c r="J29" s="34">
        <v>12483020</v>
      </c>
      <c r="K29" s="31">
        <f t="shared" si="1"/>
        <v>-682595</v>
      </c>
      <c r="L29" s="4">
        <f t="shared" si="2"/>
        <v>94.81532005910852</v>
      </c>
    </row>
    <row r="30" spans="1:12" ht="30.75" customHeight="1">
      <c r="A30" s="19" t="s">
        <v>77</v>
      </c>
      <c r="B30" s="29" t="s">
        <v>40</v>
      </c>
      <c r="C30" s="34">
        <f>D30+E30+F30</f>
        <v>19933870</v>
      </c>
      <c r="D30" s="34"/>
      <c r="E30" s="34">
        <v>19933870</v>
      </c>
      <c r="F30" s="34"/>
      <c r="G30" s="34">
        <f>H30+I30+J30</f>
        <v>19933870</v>
      </c>
      <c r="H30" s="34"/>
      <c r="I30" s="34">
        <v>19933870</v>
      </c>
      <c r="J30" s="34"/>
      <c r="K30" s="31">
        <f t="shared" si="1"/>
        <v>0</v>
      </c>
      <c r="L30" s="4">
        <f t="shared" si="2"/>
        <v>100</v>
      </c>
    </row>
    <row r="31" spans="1:12" ht="17.25" customHeight="1">
      <c r="A31" s="7" t="s">
        <v>15</v>
      </c>
      <c r="B31" s="7"/>
      <c r="C31" s="35">
        <f aca="true" t="shared" si="9" ref="C31:J31">C32+C33</f>
        <v>91390000</v>
      </c>
      <c r="D31" s="35">
        <f t="shared" si="9"/>
        <v>0</v>
      </c>
      <c r="E31" s="35">
        <f t="shared" si="9"/>
        <v>61390000</v>
      </c>
      <c r="F31" s="35">
        <f t="shared" si="9"/>
        <v>30000000</v>
      </c>
      <c r="G31" s="35">
        <f t="shared" si="9"/>
        <v>46829286</v>
      </c>
      <c r="H31" s="35">
        <f t="shared" si="9"/>
        <v>0</v>
      </c>
      <c r="I31" s="35">
        <f t="shared" si="9"/>
        <v>30053655</v>
      </c>
      <c r="J31" s="35">
        <f t="shared" si="9"/>
        <v>16775631</v>
      </c>
      <c r="K31" s="31">
        <f t="shared" si="1"/>
        <v>-44560714</v>
      </c>
      <c r="L31" s="4">
        <f t="shared" si="2"/>
        <v>51.24114892220155</v>
      </c>
    </row>
    <row r="32" spans="1:12" ht="45.75" customHeight="1">
      <c r="A32" s="10" t="s">
        <v>170</v>
      </c>
      <c r="B32" s="29" t="s">
        <v>40</v>
      </c>
      <c r="C32" s="36">
        <f>D32+E32+F32</f>
        <v>5000000</v>
      </c>
      <c r="D32" s="36"/>
      <c r="E32" s="36"/>
      <c r="F32" s="36">
        <v>5000000</v>
      </c>
      <c r="G32" s="36">
        <f>H32+I32+J32</f>
        <v>3000000</v>
      </c>
      <c r="H32" s="36"/>
      <c r="I32" s="36"/>
      <c r="J32" s="36">
        <v>3000000</v>
      </c>
      <c r="K32" s="36">
        <f t="shared" si="1"/>
        <v>-2000000</v>
      </c>
      <c r="L32" s="13">
        <f t="shared" si="2"/>
        <v>60</v>
      </c>
    </row>
    <row r="33" spans="1:12" ht="63.75" customHeight="1">
      <c r="A33" s="10" t="s">
        <v>99</v>
      </c>
      <c r="B33" s="29" t="s">
        <v>40</v>
      </c>
      <c r="C33" s="36">
        <f>D33+E33+F33</f>
        <v>86390000</v>
      </c>
      <c r="D33" s="36"/>
      <c r="E33" s="36">
        <v>61390000</v>
      </c>
      <c r="F33" s="36">
        <v>25000000</v>
      </c>
      <c r="G33" s="36">
        <f>H33+I33+J33</f>
        <v>43829286</v>
      </c>
      <c r="H33" s="36"/>
      <c r="I33" s="36">
        <v>30053655</v>
      </c>
      <c r="J33" s="36">
        <v>13775631</v>
      </c>
      <c r="K33" s="36">
        <f t="shared" si="1"/>
        <v>-42560714</v>
      </c>
      <c r="L33" s="13">
        <f t="shared" si="2"/>
        <v>50.73421229308948</v>
      </c>
    </row>
    <row r="34" spans="1:12" ht="15.75" customHeight="1">
      <c r="A34" s="11" t="s">
        <v>27</v>
      </c>
      <c r="B34" s="26"/>
      <c r="C34" s="37">
        <f aca="true" t="shared" si="10" ref="C34:J34">C35+C36</f>
        <v>60000000</v>
      </c>
      <c r="D34" s="37">
        <f t="shared" si="10"/>
        <v>0</v>
      </c>
      <c r="E34" s="37">
        <f t="shared" si="10"/>
        <v>0</v>
      </c>
      <c r="F34" s="37">
        <f t="shared" si="10"/>
        <v>60000000</v>
      </c>
      <c r="G34" s="37">
        <f t="shared" si="10"/>
        <v>60000000</v>
      </c>
      <c r="H34" s="37">
        <f t="shared" si="10"/>
        <v>0</v>
      </c>
      <c r="I34" s="37">
        <f t="shared" si="10"/>
        <v>0</v>
      </c>
      <c r="J34" s="37">
        <f t="shared" si="10"/>
        <v>60000000</v>
      </c>
      <c r="K34" s="37">
        <f t="shared" si="1"/>
        <v>0</v>
      </c>
      <c r="L34" s="52">
        <f t="shared" si="2"/>
        <v>100</v>
      </c>
    </row>
    <row r="35" spans="1:12" ht="33.75" customHeight="1">
      <c r="A35" s="86" t="s">
        <v>111</v>
      </c>
      <c r="B35" s="88" t="s">
        <v>40</v>
      </c>
      <c r="C35" s="36">
        <f>D35+E35+F35</f>
        <v>59588220.12</v>
      </c>
      <c r="D35" s="36"/>
      <c r="E35" s="36"/>
      <c r="F35" s="36">
        <v>59588220.12</v>
      </c>
      <c r="G35" s="36">
        <f>H35+I35+J35</f>
        <v>59588220.12</v>
      </c>
      <c r="H35" s="36"/>
      <c r="I35" s="36"/>
      <c r="J35" s="36">
        <v>59588220.12</v>
      </c>
      <c r="K35" s="36">
        <f t="shared" si="1"/>
        <v>0</v>
      </c>
      <c r="L35" s="52">
        <f t="shared" si="2"/>
        <v>100</v>
      </c>
    </row>
    <row r="36" spans="1:12" ht="29.25" customHeight="1">
      <c r="A36" s="87"/>
      <c r="B36" s="89"/>
      <c r="C36" s="36">
        <f>D36+E36+F36</f>
        <v>411779.88</v>
      </c>
      <c r="D36" s="36"/>
      <c r="E36" s="36"/>
      <c r="F36" s="36">
        <v>411779.88</v>
      </c>
      <c r="G36" s="36">
        <f>H36+I36+J36</f>
        <v>411779.88</v>
      </c>
      <c r="H36" s="36"/>
      <c r="I36" s="36"/>
      <c r="J36" s="36">
        <v>411779.88</v>
      </c>
      <c r="K36" s="36">
        <f t="shared" si="1"/>
        <v>0</v>
      </c>
      <c r="L36" s="13">
        <f t="shared" si="2"/>
        <v>100</v>
      </c>
    </row>
    <row r="37" spans="1:12" ht="18" customHeight="1">
      <c r="A37" s="12" t="s">
        <v>19</v>
      </c>
      <c r="B37" s="28"/>
      <c r="C37" s="38">
        <f aca="true" t="shared" si="11" ref="C37:J37">C38+C57</f>
        <v>157388900</v>
      </c>
      <c r="D37" s="38">
        <f t="shared" si="11"/>
        <v>0</v>
      </c>
      <c r="E37" s="38">
        <f t="shared" si="11"/>
        <v>0</v>
      </c>
      <c r="F37" s="38">
        <f t="shared" si="11"/>
        <v>157388900</v>
      </c>
      <c r="G37" s="38">
        <f t="shared" si="11"/>
        <v>146952932.45</v>
      </c>
      <c r="H37" s="38">
        <f t="shared" si="11"/>
        <v>0</v>
      </c>
      <c r="I37" s="38">
        <f t="shared" si="11"/>
        <v>0</v>
      </c>
      <c r="J37" s="38">
        <f t="shared" si="11"/>
        <v>146952932.45</v>
      </c>
      <c r="K37" s="38">
        <f t="shared" si="1"/>
        <v>-10435967.550000012</v>
      </c>
      <c r="L37" s="14">
        <f t="shared" si="2"/>
        <v>93.36931159058865</v>
      </c>
    </row>
    <row r="38" spans="1:12" ht="18" customHeight="1">
      <c r="A38" s="7" t="s">
        <v>16</v>
      </c>
      <c r="B38" s="27"/>
      <c r="C38" s="37">
        <f aca="true" t="shared" si="12" ref="C38:J38">C39+C40+C43+C46+C49+C52+C53+C54+C55+C56</f>
        <v>156888900</v>
      </c>
      <c r="D38" s="37">
        <f t="shared" si="12"/>
        <v>0</v>
      </c>
      <c r="E38" s="37">
        <f t="shared" si="12"/>
        <v>0</v>
      </c>
      <c r="F38" s="37">
        <f t="shared" si="12"/>
        <v>156888900</v>
      </c>
      <c r="G38" s="37">
        <f t="shared" si="12"/>
        <v>146952932.45</v>
      </c>
      <c r="H38" s="37">
        <f t="shared" si="12"/>
        <v>0</v>
      </c>
      <c r="I38" s="37">
        <f t="shared" si="12"/>
        <v>0</v>
      </c>
      <c r="J38" s="37">
        <f t="shared" si="12"/>
        <v>146952932.45</v>
      </c>
      <c r="K38" s="37">
        <f t="shared" si="1"/>
        <v>-9935967.550000012</v>
      </c>
      <c r="L38" s="52">
        <f t="shared" si="2"/>
        <v>93.66687665602855</v>
      </c>
    </row>
    <row r="39" spans="1:12" ht="82.5" customHeight="1">
      <c r="A39" s="8" t="s">
        <v>57</v>
      </c>
      <c r="B39" s="29" t="s">
        <v>40</v>
      </c>
      <c r="C39" s="36">
        <f>D39+E39+F39</f>
        <v>22800000</v>
      </c>
      <c r="D39" s="36"/>
      <c r="E39" s="36"/>
      <c r="F39" s="36">
        <v>22800000</v>
      </c>
      <c r="G39" s="36">
        <f>H39+I39+J39</f>
        <v>22800000</v>
      </c>
      <c r="H39" s="36"/>
      <c r="I39" s="36"/>
      <c r="J39" s="36">
        <v>22800000</v>
      </c>
      <c r="K39" s="36">
        <f t="shared" si="1"/>
        <v>0</v>
      </c>
      <c r="L39" s="13">
        <f t="shared" si="2"/>
        <v>100</v>
      </c>
    </row>
    <row r="40" spans="1:12" ht="68.25" customHeight="1">
      <c r="A40" s="8" t="s">
        <v>183</v>
      </c>
      <c r="B40" s="29" t="s">
        <v>40</v>
      </c>
      <c r="C40" s="36">
        <f>D40+E40+F40</f>
        <v>3884598</v>
      </c>
      <c r="D40" s="36"/>
      <c r="E40" s="36"/>
      <c r="F40" s="36">
        <v>3884598</v>
      </c>
      <c r="G40" s="36">
        <f>H40+I40+J40</f>
        <v>1884598</v>
      </c>
      <c r="H40" s="36"/>
      <c r="I40" s="36"/>
      <c r="J40" s="36">
        <v>1884598</v>
      </c>
      <c r="K40" s="36">
        <f t="shared" si="1"/>
        <v>-2000000</v>
      </c>
      <c r="L40" s="13">
        <f t="shared" si="2"/>
        <v>48.51462107533392</v>
      </c>
    </row>
    <row r="41" spans="1:12" ht="16.5" customHeight="1">
      <c r="A41" s="8" t="s">
        <v>115</v>
      </c>
      <c r="B41" s="29"/>
      <c r="C41" s="36"/>
      <c r="D41" s="36"/>
      <c r="E41" s="36"/>
      <c r="F41" s="36"/>
      <c r="G41" s="36"/>
      <c r="H41" s="36"/>
      <c r="I41" s="36"/>
      <c r="J41" s="36"/>
      <c r="K41" s="36"/>
      <c r="L41" s="13"/>
    </row>
    <row r="42" spans="1:12" ht="39.75" customHeight="1">
      <c r="A42" s="8" t="s">
        <v>189</v>
      </c>
      <c r="B42" s="29"/>
      <c r="C42" s="36">
        <f>D42+E42+F42</f>
        <v>1884598</v>
      </c>
      <c r="D42" s="36"/>
      <c r="E42" s="36"/>
      <c r="F42" s="36">
        <v>1884598</v>
      </c>
      <c r="G42" s="36">
        <f aca="true" t="shared" si="13" ref="G42:G56">H42+I42+J42</f>
        <v>1884598</v>
      </c>
      <c r="H42" s="36"/>
      <c r="I42" s="36"/>
      <c r="J42" s="36">
        <v>1884598</v>
      </c>
      <c r="K42" s="36">
        <f aca="true" t="shared" si="14" ref="K42:K68">G42-C42</f>
        <v>0</v>
      </c>
      <c r="L42" s="13">
        <f>G42/C42*100</f>
        <v>100</v>
      </c>
    </row>
    <row r="43" spans="1:12" ht="63" customHeight="1">
      <c r="A43" s="8" t="s">
        <v>122</v>
      </c>
      <c r="B43" s="29" t="s">
        <v>40</v>
      </c>
      <c r="C43" s="36">
        <f>D43+E43+F43</f>
        <v>84253221</v>
      </c>
      <c r="D43" s="36"/>
      <c r="E43" s="36"/>
      <c r="F43" s="36">
        <v>84253221</v>
      </c>
      <c r="G43" s="36">
        <f t="shared" si="13"/>
        <v>83737656.45</v>
      </c>
      <c r="H43" s="36"/>
      <c r="I43" s="36"/>
      <c r="J43" s="36">
        <v>83737656.45</v>
      </c>
      <c r="K43" s="36">
        <f t="shared" si="14"/>
        <v>-515564.549999997</v>
      </c>
      <c r="L43" s="13">
        <f>G43/C43*100</f>
        <v>99.38807734128052</v>
      </c>
    </row>
    <row r="44" spans="1:12" ht="21" customHeight="1">
      <c r="A44" s="8" t="s">
        <v>115</v>
      </c>
      <c r="B44" s="29"/>
      <c r="C44" s="36"/>
      <c r="D44" s="36"/>
      <c r="E44" s="36"/>
      <c r="F44" s="36"/>
      <c r="G44" s="36">
        <f t="shared" si="13"/>
        <v>0</v>
      </c>
      <c r="H44" s="36"/>
      <c r="I44" s="36"/>
      <c r="J44" s="36"/>
      <c r="K44" s="36">
        <f t="shared" si="14"/>
        <v>0</v>
      </c>
      <c r="L44" s="13"/>
    </row>
    <row r="45" spans="1:12" ht="30" customHeight="1">
      <c r="A45" s="8" t="s">
        <v>188</v>
      </c>
      <c r="B45" s="29"/>
      <c r="C45" s="36">
        <f>D45+E45+F45</f>
        <v>3283834</v>
      </c>
      <c r="D45" s="36"/>
      <c r="E45" s="36"/>
      <c r="F45" s="36">
        <v>3283834</v>
      </c>
      <c r="G45" s="36">
        <f t="shared" si="13"/>
        <v>2768269.45</v>
      </c>
      <c r="H45" s="36"/>
      <c r="I45" s="36"/>
      <c r="J45" s="36">
        <v>2768269.45</v>
      </c>
      <c r="K45" s="36">
        <f t="shared" si="14"/>
        <v>-515564.5499999998</v>
      </c>
      <c r="L45" s="13">
        <f>G45/C45*100</f>
        <v>84.29992045882953</v>
      </c>
    </row>
    <row r="46" spans="1:12" ht="81.75" customHeight="1">
      <c r="A46" s="8" t="s">
        <v>87</v>
      </c>
      <c r="B46" s="29" t="s">
        <v>40</v>
      </c>
      <c r="C46" s="36">
        <f>D46+E46+F46</f>
        <v>13200000</v>
      </c>
      <c r="D46" s="36"/>
      <c r="E46" s="36"/>
      <c r="F46" s="36">
        <v>13200000</v>
      </c>
      <c r="G46" s="36">
        <f t="shared" si="13"/>
        <v>13175690</v>
      </c>
      <c r="H46" s="36"/>
      <c r="I46" s="36"/>
      <c r="J46" s="36">
        <v>13175690</v>
      </c>
      <c r="K46" s="36">
        <f t="shared" si="14"/>
        <v>-24310</v>
      </c>
      <c r="L46" s="13">
        <f>G46/C46*100</f>
        <v>99.81583333333333</v>
      </c>
    </row>
    <row r="47" spans="1:12" ht="24" customHeight="1">
      <c r="A47" s="8" t="s">
        <v>115</v>
      </c>
      <c r="B47" s="29"/>
      <c r="C47" s="36"/>
      <c r="D47" s="36"/>
      <c r="E47" s="36"/>
      <c r="F47" s="36"/>
      <c r="G47" s="36">
        <f t="shared" si="13"/>
        <v>0</v>
      </c>
      <c r="H47" s="36"/>
      <c r="I47" s="36"/>
      <c r="J47" s="36"/>
      <c r="K47" s="36">
        <f t="shared" si="14"/>
        <v>0</v>
      </c>
      <c r="L47" s="13"/>
    </row>
    <row r="48" spans="1:12" ht="33" customHeight="1">
      <c r="A48" s="8" t="s">
        <v>187</v>
      </c>
      <c r="B48" s="29"/>
      <c r="C48" s="36">
        <f>D48+E48+F48</f>
        <v>3610000</v>
      </c>
      <c r="D48" s="36"/>
      <c r="E48" s="36"/>
      <c r="F48" s="36">
        <v>3610000</v>
      </c>
      <c r="G48" s="36">
        <f t="shared" si="13"/>
        <v>3585690</v>
      </c>
      <c r="H48" s="36"/>
      <c r="I48" s="36"/>
      <c r="J48" s="36">
        <v>3585690</v>
      </c>
      <c r="K48" s="36">
        <f t="shared" si="14"/>
        <v>-24310</v>
      </c>
      <c r="L48" s="13">
        <f>G48/C48*100</f>
        <v>99.32659279778393</v>
      </c>
    </row>
    <row r="49" spans="1:12" ht="63" customHeight="1">
      <c r="A49" s="10" t="s">
        <v>68</v>
      </c>
      <c r="B49" s="29" t="s">
        <v>40</v>
      </c>
      <c r="C49" s="36">
        <f>D49+E49+F49</f>
        <v>26558681</v>
      </c>
      <c r="D49" s="36"/>
      <c r="E49" s="36"/>
      <c r="F49" s="36">
        <v>26558681</v>
      </c>
      <c r="G49" s="36">
        <f t="shared" si="13"/>
        <v>25354988</v>
      </c>
      <c r="H49" s="36"/>
      <c r="I49" s="36"/>
      <c r="J49" s="36">
        <v>25354988</v>
      </c>
      <c r="K49" s="36">
        <f t="shared" si="14"/>
        <v>-1203693</v>
      </c>
      <c r="L49" s="13">
        <f>G49/C49*100</f>
        <v>95.46779826904807</v>
      </c>
    </row>
    <row r="50" spans="1:12" ht="24" customHeight="1">
      <c r="A50" s="8" t="s">
        <v>115</v>
      </c>
      <c r="B50" s="29"/>
      <c r="C50" s="36"/>
      <c r="D50" s="36"/>
      <c r="E50" s="36"/>
      <c r="G50" s="36">
        <f t="shared" si="13"/>
        <v>0</v>
      </c>
      <c r="H50" s="36"/>
      <c r="I50" s="36"/>
      <c r="J50" s="36"/>
      <c r="K50" s="36">
        <f t="shared" si="14"/>
        <v>0</v>
      </c>
      <c r="L50" s="13"/>
    </row>
    <row r="51" spans="1:12" ht="35.25" customHeight="1">
      <c r="A51" s="8" t="s">
        <v>186</v>
      </c>
      <c r="B51" s="29"/>
      <c r="C51" s="36">
        <f aca="true" t="shared" si="15" ref="C51:C56">D51+E51+F51</f>
        <v>4389852</v>
      </c>
      <c r="D51" s="36"/>
      <c r="E51" s="36"/>
      <c r="F51" s="36">
        <v>4389852</v>
      </c>
      <c r="G51" s="36">
        <f t="shared" si="13"/>
        <v>3186159</v>
      </c>
      <c r="H51" s="36"/>
      <c r="I51" s="36"/>
      <c r="J51" s="36">
        <v>3186159</v>
      </c>
      <c r="K51" s="36">
        <f t="shared" si="14"/>
        <v>-1203693</v>
      </c>
      <c r="L51" s="13">
        <f aca="true" t="shared" si="16" ref="L51:L68">G51/C51*100</f>
        <v>72.58010065031804</v>
      </c>
    </row>
    <row r="52" spans="1:12" ht="152.25" customHeight="1">
      <c r="A52" s="8" t="s">
        <v>206</v>
      </c>
      <c r="B52" s="29" t="s">
        <v>40</v>
      </c>
      <c r="C52" s="36">
        <f t="shared" si="15"/>
        <v>1000000</v>
      </c>
      <c r="D52" s="36"/>
      <c r="E52" s="36"/>
      <c r="F52" s="36">
        <v>1000000</v>
      </c>
      <c r="G52" s="36">
        <f t="shared" si="13"/>
        <v>0</v>
      </c>
      <c r="H52" s="36"/>
      <c r="I52" s="36"/>
      <c r="J52" s="36"/>
      <c r="K52" s="36">
        <f t="shared" si="14"/>
        <v>-1000000</v>
      </c>
      <c r="L52" s="13">
        <f t="shared" si="16"/>
        <v>0</v>
      </c>
    </row>
    <row r="53" spans="1:12" ht="91.5" customHeight="1">
      <c r="A53" s="8" t="s">
        <v>153</v>
      </c>
      <c r="B53" s="29" t="s">
        <v>40</v>
      </c>
      <c r="C53" s="36">
        <f t="shared" si="15"/>
        <v>1000000</v>
      </c>
      <c r="D53" s="36"/>
      <c r="E53" s="36"/>
      <c r="F53" s="36">
        <v>1000000</v>
      </c>
      <c r="G53" s="36">
        <f t="shared" si="13"/>
        <v>0</v>
      </c>
      <c r="H53" s="36"/>
      <c r="I53" s="36"/>
      <c r="J53" s="36"/>
      <c r="K53" s="36">
        <f t="shared" si="14"/>
        <v>-1000000</v>
      </c>
      <c r="L53" s="13">
        <f t="shared" si="16"/>
        <v>0</v>
      </c>
    </row>
    <row r="54" spans="1:12" ht="108" customHeight="1">
      <c r="A54" s="8" t="s">
        <v>154</v>
      </c>
      <c r="B54" s="29" t="s">
        <v>40</v>
      </c>
      <c r="C54" s="36">
        <f t="shared" si="15"/>
        <v>1000000</v>
      </c>
      <c r="D54" s="36"/>
      <c r="E54" s="36"/>
      <c r="F54" s="36">
        <v>1000000</v>
      </c>
      <c r="G54" s="36">
        <f t="shared" si="13"/>
        <v>0</v>
      </c>
      <c r="H54" s="36"/>
      <c r="I54" s="36"/>
      <c r="J54" s="36"/>
      <c r="K54" s="36">
        <f t="shared" si="14"/>
        <v>-1000000</v>
      </c>
      <c r="L54" s="13">
        <f t="shared" si="16"/>
        <v>0</v>
      </c>
    </row>
    <row r="55" spans="1:12" ht="124.5" customHeight="1">
      <c r="A55" s="8" t="s">
        <v>2</v>
      </c>
      <c r="B55" s="29" t="s">
        <v>40</v>
      </c>
      <c r="C55" s="36">
        <f t="shared" si="15"/>
        <v>1748600</v>
      </c>
      <c r="D55" s="36"/>
      <c r="E55" s="36"/>
      <c r="F55" s="36">
        <v>1748600</v>
      </c>
      <c r="G55" s="36">
        <f t="shared" si="13"/>
        <v>0</v>
      </c>
      <c r="H55" s="36"/>
      <c r="I55" s="36"/>
      <c r="J55" s="36"/>
      <c r="K55" s="36">
        <f t="shared" si="14"/>
        <v>-1748600</v>
      </c>
      <c r="L55" s="13">
        <f t="shared" si="16"/>
        <v>0</v>
      </c>
    </row>
    <row r="56" spans="1:12" ht="108.75" customHeight="1">
      <c r="A56" s="8" t="s">
        <v>156</v>
      </c>
      <c r="B56" s="29" t="s">
        <v>40</v>
      </c>
      <c r="C56" s="36">
        <f t="shared" si="15"/>
        <v>1443800</v>
      </c>
      <c r="D56" s="36"/>
      <c r="E56" s="36"/>
      <c r="F56" s="36">
        <v>1443800</v>
      </c>
      <c r="G56" s="36">
        <f t="shared" si="13"/>
        <v>0</v>
      </c>
      <c r="H56" s="36"/>
      <c r="I56" s="36"/>
      <c r="J56" s="63"/>
      <c r="K56" s="36">
        <f t="shared" si="14"/>
        <v>-1443800</v>
      </c>
      <c r="L56" s="13">
        <f t="shared" si="16"/>
        <v>0</v>
      </c>
    </row>
    <row r="57" spans="1:12" ht="17.25" customHeight="1">
      <c r="A57" s="11" t="s">
        <v>60</v>
      </c>
      <c r="B57" s="29"/>
      <c r="C57" s="37">
        <f>C58</f>
        <v>500000</v>
      </c>
      <c r="D57" s="37">
        <f>D58</f>
        <v>0</v>
      </c>
      <c r="E57" s="37">
        <f>E58</f>
        <v>0</v>
      </c>
      <c r="F57" s="37">
        <f>F58</f>
        <v>500000</v>
      </c>
      <c r="G57" s="36"/>
      <c r="H57" s="37">
        <f>H58</f>
        <v>0</v>
      </c>
      <c r="I57" s="37">
        <f>I58</f>
        <v>0</v>
      </c>
      <c r="J57" s="62"/>
      <c r="K57" s="37">
        <f t="shared" si="14"/>
        <v>-500000</v>
      </c>
      <c r="L57" s="52">
        <f t="shared" si="16"/>
        <v>0</v>
      </c>
    </row>
    <row r="58" spans="1:12" ht="76.5" customHeight="1">
      <c r="A58" s="10" t="s">
        <v>157</v>
      </c>
      <c r="B58" s="29" t="s">
        <v>40</v>
      </c>
      <c r="C58" s="36">
        <f>D58+E58+F58</f>
        <v>500000</v>
      </c>
      <c r="D58" s="36"/>
      <c r="E58" s="36"/>
      <c r="F58" s="36">
        <v>500000</v>
      </c>
      <c r="G58" s="36">
        <f>H58+I58+J58</f>
        <v>0</v>
      </c>
      <c r="H58" s="36"/>
      <c r="I58" s="36"/>
      <c r="J58" s="36"/>
      <c r="K58" s="36">
        <f t="shared" si="14"/>
        <v>-500000</v>
      </c>
      <c r="L58" s="13">
        <f t="shared" si="16"/>
        <v>0</v>
      </c>
    </row>
    <row r="59" spans="1:12" ht="24" customHeight="1">
      <c r="A59" s="54" t="s">
        <v>20</v>
      </c>
      <c r="B59" s="55"/>
      <c r="C59" s="38">
        <f aca="true" t="shared" si="17" ref="C59:F60">C60</f>
        <v>81820200</v>
      </c>
      <c r="D59" s="38">
        <f t="shared" si="17"/>
        <v>5290900</v>
      </c>
      <c r="E59" s="38">
        <f t="shared" si="17"/>
        <v>76529300</v>
      </c>
      <c r="F59" s="38">
        <f t="shared" si="17"/>
        <v>0</v>
      </c>
      <c r="G59" s="60">
        <f>H59+I59+J59</f>
        <v>30700358</v>
      </c>
      <c r="H59" s="38">
        <f aca="true" t="shared" si="18" ref="H59:J60">H60</f>
        <v>5290900</v>
      </c>
      <c r="I59" s="38">
        <f t="shared" si="18"/>
        <v>25409458</v>
      </c>
      <c r="J59" s="38">
        <f t="shared" si="18"/>
        <v>0</v>
      </c>
      <c r="K59" s="38">
        <f t="shared" si="14"/>
        <v>-51119842</v>
      </c>
      <c r="L59" s="14">
        <f t="shared" si="16"/>
        <v>37.52173424166648</v>
      </c>
    </row>
    <row r="60" spans="1:12" ht="24" customHeight="1">
      <c r="A60" s="11" t="s">
        <v>72</v>
      </c>
      <c r="B60" s="29"/>
      <c r="C60" s="36">
        <f t="shared" si="17"/>
        <v>81820200</v>
      </c>
      <c r="D60" s="36">
        <f t="shared" si="17"/>
        <v>5290900</v>
      </c>
      <c r="E60" s="36">
        <f t="shared" si="17"/>
        <v>76529300</v>
      </c>
      <c r="F60" s="36">
        <f t="shared" si="17"/>
        <v>0</v>
      </c>
      <c r="G60" s="36">
        <f>H60+I60+J60</f>
        <v>30700358</v>
      </c>
      <c r="H60" s="36">
        <f t="shared" si="18"/>
        <v>5290900</v>
      </c>
      <c r="I60" s="36">
        <f t="shared" si="18"/>
        <v>25409458</v>
      </c>
      <c r="J60" s="36">
        <f t="shared" si="18"/>
        <v>0</v>
      </c>
      <c r="K60" s="37">
        <f t="shared" si="14"/>
        <v>-51119842</v>
      </c>
      <c r="L60" s="52">
        <f t="shared" si="16"/>
        <v>37.52173424166648</v>
      </c>
    </row>
    <row r="61" spans="1:12" ht="35.25" customHeight="1">
      <c r="A61" s="10" t="s">
        <v>73</v>
      </c>
      <c r="B61" s="29" t="s">
        <v>40</v>
      </c>
      <c r="C61" s="36">
        <f>D61+E61+F61</f>
        <v>81820200</v>
      </c>
      <c r="D61" s="36">
        <v>5290900</v>
      </c>
      <c r="E61" s="36">
        <v>76529300</v>
      </c>
      <c r="F61" s="36"/>
      <c r="G61" s="36">
        <f>H61+I61+J61</f>
        <v>30700358</v>
      </c>
      <c r="H61" s="36">
        <v>5290900</v>
      </c>
      <c r="I61" s="36">
        <v>25409458</v>
      </c>
      <c r="J61" s="36"/>
      <c r="K61" s="37">
        <f t="shared" si="14"/>
        <v>-51119842</v>
      </c>
      <c r="L61" s="52">
        <f t="shared" si="16"/>
        <v>37.52173424166648</v>
      </c>
    </row>
    <row r="62" spans="1:12" ht="35.25" customHeight="1">
      <c r="A62" s="6" t="s">
        <v>61</v>
      </c>
      <c r="B62" s="6"/>
      <c r="C62" s="38">
        <f>C63</f>
        <v>19139200</v>
      </c>
      <c r="D62" s="38">
        <f>D63</f>
        <v>0</v>
      </c>
      <c r="E62" s="38">
        <f>E63</f>
        <v>0</v>
      </c>
      <c r="F62" s="38">
        <f>F63</f>
        <v>19139200</v>
      </c>
      <c r="G62" s="38">
        <f>H62+I62+J62</f>
        <v>12000000</v>
      </c>
      <c r="H62" s="38">
        <f>H63</f>
        <v>0</v>
      </c>
      <c r="I62" s="38">
        <f>I63</f>
        <v>0</v>
      </c>
      <c r="J62" s="38">
        <f>J63</f>
        <v>12000000</v>
      </c>
      <c r="K62" s="38">
        <f t="shared" si="14"/>
        <v>-7139200</v>
      </c>
      <c r="L62" s="14">
        <f t="shared" si="16"/>
        <v>62.69854539374686</v>
      </c>
    </row>
    <row r="63" spans="1:12" ht="17.25" customHeight="1">
      <c r="A63" s="7" t="s">
        <v>62</v>
      </c>
      <c r="B63" s="7"/>
      <c r="C63" s="37">
        <f>C64+C65+C66+C67</f>
        <v>19139200</v>
      </c>
      <c r="D63" s="37">
        <f aca="true" t="shared" si="19" ref="D63:J63">D64+D65+D66+D67</f>
        <v>0</v>
      </c>
      <c r="E63" s="37">
        <f t="shared" si="19"/>
        <v>0</v>
      </c>
      <c r="F63" s="37">
        <f t="shared" si="19"/>
        <v>19139200</v>
      </c>
      <c r="G63" s="37">
        <f t="shared" si="19"/>
        <v>12000000</v>
      </c>
      <c r="H63" s="37">
        <f t="shared" si="19"/>
        <v>0</v>
      </c>
      <c r="I63" s="37">
        <f t="shared" si="19"/>
        <v>0</v>
      </c>
      <c r="J63" s="37">
        <f t="shared" si="19"/>
        <v>12000000</v>
      </c>
      <c r="K63" s="37">
        <f t="shared" si="14"/>
        <v>-7139200</v>
      </c>
      <c r="L63" s="52">
        <f t="shared" si="16"/>
        <v>62.69854539374686</v>
      </c>
    </row>
    <row r="64" spans="1:12" ht="61.5" customHeight="1">
      <c r="A64" s="8" t="s">
        <v>63</v>
      </c>
      <c r="B64" s="29" t="s">
        <v>40</v>
      </c>
      <c r="C64" s="36">
        <f>D64+E64+F64</f>
        <v>16139200</v>
      </c>
      <c r="D64" s="36"/>
      <c r="E64" s="36"/>
      <c r="F64" s="36">
        <v>16139200</v>
      </c>
      <c r="G64" s="36">
        <f>H64+I64+J64</f>
        <v>12000000</v>
      </c>
      <c r="H64" s="36"/>
      <c r="I64" s="36"/>
      <c r="J64" s="36">
        <v>12000000</v>
      </c>
      <c r="K64" s="36">
        <f t="shared" si="14"/>
        <v>-4139200</v>
      </c>
      <c r="L64" s="13">
        <f t="shared" si="16"/>
        <v>74.35312778824229</v>
      </c>
    </row>
    <row r="65" spans="1:12" ht="75.75" customHeight="1">
      <c r="A65" s="8" t="s">
        <v>199</v>
      </c>
      <c r="B65" s="29" t="s">
        <v>40</v>
      </c>
      <c r="C65" s="36">
        <f>D65+E65+F65</f>
        <v>1000000</v>
      </c>
      <c r="D65" s="36"/>
      <c r="E65" s="36"/>
      <c r="F65" s="36">
        <v>1000000</v>
      </c>
      <c r="G65" s="36">
        <f>H65+I65+J65</f>
        <v>0</v>
      </c>
      <c r="H65" s="36"/>
      <c r="I65" s="36"/>
      <c r="J65" s="36"/>
      <c r="K65" s="36">
        <f t="shared" si="14"/>
        <v>-1000000</v>
      </c>
      <c r="L65" s="13">
        <f t="shared" si="16"/>
        <v>0</v>
      </c>
    </row>
    <row r="66" spans="1:12" ht="63.75" customHeight="1">
      <c r="A66" s="8" t="s">
        <v>200</v>
      </c>
      <c r="B66" s="29" t="s">
        <v>40</v>
      </c>
      <c r="C66" s="36">
        <f>D66+E66+F66</f>
        <v>1000000</v>
      </c>
      <c r="D66" s="36"/>
      <c r="E66" s="36"/>
      <c r="F66" s="36">
        <v>1000000</v>
      </c>
      <c r="G66" s="36">
        <f>H66+I66+J66</f>
        <v>0</v>
      </c>
      <c r="H66" s="36"/>
      <c r="I66" s="36"/>
      <c r="J66" s="36"/>
      <c r="K66" s="36">
        <f t="shared" si="14"/>
        <v>-1000000</v>
      </c>
      <c r="L66" s="13">
        <f t="shared" si="16"/>
        <v>0</v>
      </c>
    </row>
    <row r="67" spans="1:12" ht="76.5" customHeight="1">
      <c r="A67" s="8" t="s">
        <v>198</v>
      </c>
      <c r="B67" s="29" t="s">
        <v>40</v>
      </c>
      <c r="C67" s="36">
        <f>D67+E67+F67</f>
        <v>1000000</v>
      </c>
      <c r="D67" s="36"/>
      <c r="E67" s="36"/>
      <c r="F67" s="36">
        <v>1000000</v>
      </c>
      <c r="G67" s="36">
        <f>H67+I67+J67</f>
        <v>0</v>
      </c>
      <c r="H67" s="36"/>
      <c r="I67" s="36"/>
      <c r="J67" s="36"/>
      <c r="K67" s="36">
        <f t="shared" si="14"/>
        <v>-1000000</v>
      </c>
      <c r="L67" s="13">
        <f t="shared" si="16"/>
        <v>0</v>
      </c>
    </row>
    <row r="68" spans="1:12" s="5" customFormat="1" ht="33.75" customHeight="1">
      <c r="A68" s="6" t="s">
        <v>21</v>
      </c>
      <c r="B68" s="6"/>
      <c r="C68" s="38">
        <f aca="true" t="shared" si="20" ref="C68:J68">C9+C12+C25+C37+C59+C62</f>
        <v>1007330170</v>
      </c>
      <c r="D68" s="38">
        <f t="shared" si="20"/>
        <v>120224900</v>
      </c>
      <c r="E68" s="38">
        <f t="shared" si="20"/>
        <v>557853170</v>
      </c>
      <c r="F68" s="38">
        <f t="shared" si="20"/>
        <v>329252100</v>
      </c>
      <c r="G68" s="38">
        <f t="shared" si="20"/>
        <v>887783110.45</v>
      </c>
      <c r="H68" s="38">
        <f t="shared" si="20"/>
        <v>120224900</v>
      </c>
      <c r="I68" s="38">
        <f t="shared" si="20"/>
        <v>475396983</v>
      </c>
      <c r="J68" s="38">
        <f t="shared" si="20"/>
        <v>292161227.45</v>
      </c>
      <c r="K68" s="38">
        <f t="shared" si="14"/>
        <v>-119547059.54999995</v>
      </c>
      <c r="L68" s="14">
        <f t="shared" si="16"/>
        <v>88.13228640317604</v>
      </c>
    </row>
    <row r="70" spans="1:4" ht="17.25" customHeight="1">
      <c r="A70" s="25" t="s">
        <v>33</v>
      </c>
      <c r="D70" s="25" t="s">
        <v>37</v>
      </c>
    </row>
    <row r="71" ht="33" customHeight="1">
      <c r="A71" s="1" t="s">
        <v>44</v>
      </c>
    </row>
    <row r="72" ht="15">
      <c r="B72" s="25"/>
    </row>
  </sheetData>
  <mergeCells count="17">
    <mergeCell ref="K5:K6"/>
    <mergeCell ref="A35:A36"/>
    <mergeCell ref="B35:B36"/>
    <mergeCell ref="G5:J5"/>
    <mergeCell ref="H6:J6"/>
    <mergeCell ref="G6:G7"/>
    <mergeCell ref="A14:A15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27" right="0.17" top="0.17" bottom="0.17" header="0.48" footer="0.25"/>
  <pageSetup fitToHeight="2" horizontalDpi="600" verticalDpi="600" orientation="landscape" paperSize="9" scale="60" r:id="rId1"/>
  <rowBreaks count="2" manualBreakCount="2">
    <brk id="20" max="11" man="1"/>
    <brk id="39" max="11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B73"/>
  <sheetViews>
    <sheetView showZeros="0" view="pageBreakPreview" zoomScale="75" zoomScaleSheetLayoutView="75" workbookViewId="0" topLeftCell="A1">
      <pane xSplit="1" ySplit="8" topLeftCell="B57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E55" sqref="E55"/>
    </sheetView>
  </sheetViews>
  <sheetFormatPr defaultColWidth="9.003906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201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5"/>
      <c r="B3" s="75"/>
      <c r="C3" s="75"/>
      <c r="D3" s="75"/>
      <c r="E3" s="75"/>
      <c r="F3" s="75"/>
      <c r="G3" s="24"/>
      <c r="H3" s="24"/>
      <c r="I3" s="24"/>
      <c r="J3" s="24"/>
      <c r="K3" s="24"/>
      <c r="L3" s="2"/>
      <c r="M3" s="2"/>
      <c r="N3" s="2"/>
    </row>
    <row r="4" spans="1:28" ht="12" customHeight="1">
      <c r="A4" s="78" t="s">
        <v>42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6" t="s">
        <v>29</v>
      </c>
      <c r="B5" s="72" t="s">
        <v>39</v>
      </c>
      <c r="C5" s="77" t="s">
        <v>47</v>
      </c>
      <c r="D5" s="77"/>
      <c r="E5" s="77"/>
      <c r="F5" s="77"/>
      <c r="G5" s="81" t="s">
        <v>196</v>
      </c>
      <c r="H5" s="82"/>
      <c r="I5" s="82"/>
      <c r="J5" s="83"/>
      <c r="K5" s="72" t="s">
        <v>34</v>
      </c>
      <c r="L5" s="79" t="s">
        <v>36</v>
      </c>
    </row>
    <row r="6" spans="1:12" ht="29.25" customHeight="1">
      <c r="A6" s="76"/>
      <c r="B6" s="73"/>
      <c r="C6" s="77" t="s">
        <v>10</v>
      </c>
      <c r="D6" s="77" t="s">
        <v>11</v>
      </c>
      <c r="E6" s="77"/>
      <c r="F6" s="77"/>
      <c r="G6" s="84" t="s">
        <v>10</v>
      </c>
      <c r="H6" s="81" t="s">
        <v>11</v>
      </c>
      <c r="I6" s="82"/>
      <c r="J6" s="83"/>
      <c r="K6" s="74"/>
      <c r="L6" s="80"/>
    </row>
    <row r="7" spans="1:12" ht="30.75" customHeight="1">
      <c r="A7" s="76"/>
      <c r="B7" s="74"/>
      <c r="C7" s="77"/>
      <c r="D7" s="30" t="s">
        <v>12</v>
      </c>
      <c r="E7" s="30" t="s">
        <v>13</v>
      </c>
      <c r="F7" s="30" t="s">
        <v>14</v>
      </c>
      <c r="G7" s="85"/>
      <c r="H7" s="30" t="s">
        <v>12</v>
      </c>
      <c r="I7" s="30" t="s">
        <v>13</v>
      </c>
      <c r="J7" s="30" t="s">
        <v>14</v>
      </c>
      <c r="K7" s="30" t="s">
        <v>35</v>
      </c>
      <c r="L7" s="30" t="s">
        <v>35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0">
        <v>12</v>
      </c>
    </row>
    <row r="9" spans="1:12" ht="30" customHeight="1">
      <c r="A9" s="16" t="s">
        <v>24</v>
      </c>
      <c r="B9" s="16"/>
      <c r="C9" s="38">
        <f aca="true" t="shared" si="0" ref="C9:J10">C10</f>
        <v>18000000</v>
      </c>
      <c r="D9" s="38">
        <f t="shared" si="0"/>
        <v>0</v>
      </c>
      <c r="E9" s="38">
        <f t="shared" si="0"/>
        <v>0</v>
      </c>
      <c r="F9" s="38">
        <f t="shared" si="0"/>
        <v>18000000</v>
      </c>
      <c r="G9" s="38">
        <f t="shared" si="0"/>
        <v>18000000</v>
      </c>
      <c r="H9" s="38">
        <f t="shared" si="0"/>
        <v>0</v>
      </c>
      <c r="I9" s="38">
        <f t="shared" si="0"/>
        <v>0</v>
      </c>
      <c r="J9" s="38">
        <f t="shared" si="0"/>
        <v>18000000</v>
      </c>
      <c r="K9" s="51">
        <f aca="true" t="shared" si="1" ref="K9:K41">G9-C9</f>
        <v>0</v>
      </c>
      <c r="L9" s="49">
        <f aca="true" t="shared" si="2" ref="L9:L41">G9/C9*100</f>
        <v>100</v>
      </c>
    </row>
    <row r="10" spans="1:12" ht="98.25" customHeight="1">
      <c r="A10" s="17" t="s">
        <v>25</v>
      </c>
      <c r="B10" s="17"/>
      <c r="C10" s="37">
        <f t="shared" si="0"/>
        <v>18000000</v>
      </c>
      <c r="D10" s="37">
        <f t="shared" si="0"/>
        <v>0</v>
      </c>
      <c r="E10" s="37">
        <f t="shared" si="0"/>
        <v>0</v>
      </c>
      <c r="F10" s="37">
        <f t="shared" si="0"/>
        <v>18000000</v>
      </c>
      <c r="G10" s="37">
        <f t="shared" si="0"/>
        <v>18000000</v>
      </c>
      <c r="H10" s="37">
        <f t="shared" si="0"/>
        <v>0</v>
      </c>
      <c r="I10" s="37">
        <f t="shared" si="0"/>
        <v>0</v>
      </c>
      <c r="J10" s="37">
        <f t="shared" si="0"/>
        <v>18000000</v>
      </c>
      <c r="K10" s="33">
        <f t="shared" si="1"/>
        <v>0</v>
      </c>
      <c r="L10" s="50">
        <f t="shared" si="2"/>
        <v>100</v>
      </c>
    </row>
    <row r="11" spans="1:12" ht="60.75" customHeight="1">
      <c r="A11" s="18" t="s">
        <v>30</v>
      </c>
      <c r="B11" s="65" t="s">
        <v>40</v>
      </c>
      <c r="C11" s="36">
        <f>D11+E11+F11</f>
        <v>18000000</v>
      </c>
      <c r="D11" s="36"/>
      <c r="E11" s="36"/>
      <c r="F11" s="36">
        <v>18000000</v>
      </c>
      <c r="G11" s="36">
        <f>H11+I11+J11</f>
        <v>18000000</v>
      </c>
      <c r="H11" s="36"/>
      <c r="I11" s="36"/>
      <c r="J11" s="36">
        <v>18000000</v>
      </c>
      <c r="K11" s="31">
        <f t="shared" si="1"/>
        <v>0</v>
      </c>
      <c r="L11" s="4">
        <f t="shared" si="2"/>
        <v>100</v>
      </c>
    </row>
    <row r="12" spans="1:12" ht="18.75" customHeight="1">
      <c r="A12" s="12" t="s">
        <v>17</v>
      </c>
      <c r="B12" s="12"/>
      <c r="C12" s="32">
        <f aca="true" t="shared" si="3" ref="C12:J12">C13</f>
        <v>526795000</v>
      </c>
      <c r="D12" s="32">
        <f t="shared" si="3"/>
        <v>114934000</v>
      </c>
      <c r="E12" s="32">
        <f t="shared" si="3"/>
        <v>400000000</v>
      </c>
      <c r="F12" s="32">
        <f t="shared" si="3"/>
        <v>11861000</v>
      </c>
      <c r="G12" s="32">
        <f t="shared" si="3"/>
        <v>521795000</v>
      </c>
      <c r="H12" s="32">
        <f t="shared" si="3"/>
        <v>114934000</v>
      </c>
      <c r="I12" s="32">
        <f t="shared" si="3"/>
        <v>400000000</v>
      </c>
      <c r="J12" s="32">
        <f t="shared" si="3"/>
        <v>6861000</v>
      </c>
      <c r="K12" s="51">
        <f t="shared" si="1"/>
        <v>-5000000</v>
      </c>
      <c r="L12" s="49">
        <f t="shared" si="2"/>
        <v>99.05086418815668</v>
      </c>
    </row>
    <row r="13" spans="1:12" ht="15.75" customHeight="1">
      <c r="A13" s="7" t="s">
        <v>91</v>
      </c>
      <c r="B13" s="27"/>
      <c r="C13" s="37">
        <f>C14+C15+C16+C17+C18+C19+C20+C21+C22+C23+C24+C25</f>
        <v>526795000</v>
      </c>
      <c r="D13" s="37">
        <f aca="true" t="shared" si="4" ref="D13:J13">D14+D15+D16+D17+D18+D19+D20+D21+D22+D23+D24+D25</f>
        <v>114934000</v>
      </c>
      <c r="E13" s="37">
        <f t="shared" si="4"/>
        <v>400000000</v>
      </c>
      <c r="F13" s="37">
        <f t="shared" si="4"/>
        <v>11861000</v>
      </c>
      <c r="G13" s="37">
        <f t="shared" si="4"/>
        <v>521795000</v>
      </c>
      <c r="H13" s="37">
        <f t="shared" si="4"/>
        <v>114934000</v>
      </c>
      <c r="I13" s="37">
        <f t="shared" si="4"/>
        <v>400000000</v>
      </c>
      <c r="J13" s="37">
        <f t="shared" si="4"/>
        <v>6861000</v>
      </c>
      <c r="K13" s="33">
        <f t="shared" si="1"/>
        <v>-5000000</v>
      </c>
      <c r="L13" s="50">
        <f t="shared" si="2"/>
        <v>99.05086418815668</v>
      </c>
    </row>
    <row r="14" spans="1:12" ht="52.5" customHeight="1">
      <c r="A14" s="90" t="s">
        <v>195</v>
      </c>
      <c r="B14" s="65" t="s">
        <v>40</v>
      </c>
      <c r="C14" s="34">
        <f aca="true" t="shared" si="5" ref="C14:C25">D14+E14+F14</f>
        <v>109592519</v>
      </c>
      <c r="D14" s="34">
        <v>105899000</v>
      </c>
      <c r="E14" s="34"/>
      <c r="F14" s="34">
        <v>3693519</v>
      </c>
      <c r="G14" s="34">
        <f aca="true" t="shared" si="6" ref="G14:G25">H14+I14+J14</f>
        <v>109592519</v>
      </c>
      <c r="H14" s="34">
        <v>105899000</v>
      </c>
      <c r="I14" s="34"/>
      <c r="J14" s="34">
        <v>3693519</v>
      </c>
      <c r="K14" s="31">
        <f t="shared" si="1"/>
        <v>0</v>
      </c>
      <c r="L14" s="4">
        <f t="shared" si="2"/>
        <v>100</v>
      </c>
    </row>
    <row r="15" spans="1:12" ht="53.25" customHeight="1">
      <c r="A15" s="91"/>
      <c r="B15" s="65" t="s">
        <v>40</v>
      </c>
      <c r="C15" s="34">
        <f t="shared" si="5"/>
        <v>2588591</v>
      </c>
      <c r="D15" s="34"/>
      <c r="E15" s="34"/>
      <c r="F15" s="34">
        <v>2588591</v>
      </c>
      <c r="G15" s="34">
        <f t="shared" si="6"/>
        <v>2588591</v>
      </c>
      <c r="H15" s="34"/>
      <c r="I15" s="34"/>
      <c r="J15" s="34">
        <v>2588591</v>
      </c>
      <c r="K15" s="31">
        <f t="shared" si="1"/>
        <v>0</v>
      </c>
      <c r="L15" s="4">
        <f t="shared" si="2"/>
        <v>100</v>
      </c>
    </row>
    <row r="16" spans="1:12" ht="45.75" customHeight="1">
      <c r="A16" s="90" t="s">
        <v>202</v>
      </c>
      <c r="B16" s="66" t="s">
        <v>41</v>
      </c>
      <c r="C16" s="34">
        <f t="shared" si="5"/>
        <v>3514918.75</v>
      </c>
      <c r="D16" s="34">
        <v>3398000</v>
      </c>
      <c r="E16" s="34"/>
      <c r="F16" s="34">
        <v>116918.75</v>
      </c>
      <c r="G16" s="34">
        <f t="shared" si="6"/>
        <v>3514918.75</v>
      </c>
      <c r="H16" s="34">
        <v>3398000</v>
      </c>
      <c r="I16" s="34"/>
      <c r="J16" s="34">
        <v>116918.75</v>
      </c>
      <c r="K16" s="31"/>
      <c r="L16" s="4"/>
    </row>
    <row r="17" spans="1:12" ht="45" customHeight="1">
      <c r="A17" s="91"/>
      <c r="B17" s="66" t="s">
        <v>41</v>
      </c>
      <c r="C17" s="34">
        <f t="shared" si="5"/>
        <v>99971.25</v>
      </c>
      <c r="D17" s="34"/>
      <c r="E17" s="34"/>
      <c r="F17" s="34">
        <v>99971.25</v>
      </c>
      <c r="G17" s="34">
        <f t="shared" si="6"/>
        <v>99971.25</v>
      </c>
      <c r="H17" s="34"/>
      <c r="I17" s="34"/>
      <c r="J17" s="34">
        <v>99971.25</v>
      </c>
      <c r="K17" s="31">
        <f t="shared" si="1"/>
        <v>0</v>
      </c>
      <c r="L17" s="4">
        <f t="shared" si="2"/>
        <v>100</v>
      </c>
    </row>
    <row r="18" spans="1:12" ht="61.5" customHeight="1">
      <c r="A18" s="64" t="s">
        <v>185</v>
      </c>
      <c r="B18" s="66" t="s">
        <v>41</v>
      </c>
      <c r="C18" s="34">
        <f t="shared" si="5"/>
        <v>2999000</v>
      </c>
      <c r="D18" s="34">
        <v>2818000</v>
      </c>
      <c r="E18" s="34"/>
      <c r="F18" s="34">
        <v>181000</v>
      </c>
      <c r="G18" s="34">
        <f t="shared" si="6"/>
        <v>2999000</v>
      </c>
      <c r="H18" s="34">
        <v>2818000</v>
      </c>
      <c r="I18" s="34"/>
      <c r="J18" s="34">
        <v>181000</v>
      </c>
      <c r="K18" s="31">
        <f t="shared" si="1"/>
        <v>0</v>
      </c>
      <c r="L18" s="4">
        <f t="shared" si="2"/>
        <v>100</v>
      </c>
    </row>
    <row r="19" spans="1:12" ht="79.5" customHeight="1">
      <c r="A19" s="64" t="s">
        <v>194</v>
      </c>
      <c r="B19" s="66" t="s">
        <v>41</v>
      </c>
      <c r="C19" s="34">
        <f t="shared" si="5"/>
        <v>3000000</v>
      </c>
      <c r="D19" s="34">
        <v>2819000</v>
      </c>
      <c r="E19" s="34"/>
      <c r="F19" s="34">
        <v>181000</v>
      </c>
      <c r="G19" s="34">
        <f t="shared" si="6"/>
        <v>3000000</v>
      </c>
      <c r="H19" s="34">
        <v>2819000</v>
      </c>
      <c r="I19" s="34"/>
      <c r="J19" s="34">
        <v>181000</v>
      </c>
      <c r="K19" s="31">
        <f t="shared" si="1"/>
        <v>0</v>
      </c>
      <c r="L19" s="4">
        <f t="shared" si="2"/>
        <v>100</v>
      </c>
    </row>
    <row r="20" spans="1:12" ht="61.5" customHeight="1">
      <c r="A20" s="22" t="s">
        <v>74</v>
      </c>
      <c r="B20" s="65" t="s">
        <v>40</v>
      </c>
      <c r="C20" s="34">
        <f t="shared" si="5"/>
        <v>16185895</v>
      </c>
      <c r="D20" s="34"/>
      <c r="E20" s="34">
        <v>16185895</v>
      </c>
      <c r="F20" s="34"/>
      <c r="G20" s="34">
        <f t="shared" si="6"/>
        <v>16185895</v>
      </c>
      <c r="H20" s="34"/>
      <c r="I20" s="34">
        <v>16185895</v>
      </c>
      <c r="J20" s="34"/>
      <c r="K20" s="31">
        <f t="shared" si="1"/>
        <v>0</v>
      </c>
      <c r="L20" s="4">
        <f t="shared" si="2"/>
        <v>100</v>
      </c>
    </row>
    <row r="21" spans="1:12" ht="60.75" customHeight="1">
      <c r="A21" s="22" t="s">
        <v>75</v>
      </c>
      <c r="B21" s="66" t="s">
        <v>41</v>
      </c>
      <c r="C21" s="34">
        <f t="shared" si="5"/>
        <v>60075</v>
      </c>
      <c r="D21" s="34"/>
      <c r="E21" s="34">
        <v>60075</v>
      </c>
      <c r="F21" s="34"/>
      <c r="G21" s="34">
        <f t="shared" si="6"/>
        <v>60075</v>
      </c>
      <c r="H21" s="34"/>
      <c r="I21" s="34">
        <v>60075</v>
      </c>
      <c r="J21" s="34"/>
      <c r="K21" s="31">
        <f t="shared" si="1"/>
        <v>0</v>
      </c>
      <c r="L21" s="4">
        <f t="shared" si="2"/>
        <v>100</v>
      </c>
    </row>
    <row r="22" spans="1:12" ht="64.5" customHeight="1">
      <c r="A22" s="22" t="s">
        <v>45</v>
      </c>
      <c r="B22" s="65" t="s">
        <v>40</v>
      </c>
      <c r="C22" s="34">
        <f t="shared" si="5"/>
        <v>98705200</v>
      </c>
      <c r="D22" s="34"/>
      <c r="E22" s="34">
        <v>98705200</v>
      </c>
      <c r="F22" s="34"/>
      <c r="G22" s="34">
        <f t="shared" si="6"/>
        <v>98705200</v>
      </c>
      <c r="H22" s="34"/>
      <c r="I22" s="34">
        <v>98705200</v>
      </c>
      <c r="J22" s="34"/>
      <c r="K22" s="31">
        <f t="shared" si="1"/>
        <v>0</v>
      </c>
      <c r="L22" s="4">
        <f t="shared" si="2"/>
        <v>100</v>
      </c>
    </row>
    <row r="23" spans="1:12" ht="93" customHeight="1">
      <c r="A23" s="22" t="s">
        <v>107</v>
      </c>
      <c r="B23" s="65" t="s">
        <v>40</v>
      </c>
      <c r="C23" s="34">
        <f t="shared" si="5"/>
        <v>186976906</v>
      </c>
      <c r="D23" s="34"/>
      <c r="E23" s="34">
        <v>186976906</v>
      </c>
      <c r="F23" s="34"/>
      <c r="G23" s="34">
        <f t="shared" si="6"/>
        <v>186976906</v>
      </c>
      <c r="H23" s="34"/>
      <c r="I23" s="34">
        <v>186976906</v>
      </c>
      <c r="J23" s="34"/>
      <c r="K23" s="31">
        <f t="shared" si="1"/>
        <v>0</v>
      </c>
      <c r="L23" s="4">
        <f t="shared" si="2"/>
        <v>100</v>
      </c>
    </row>
    <row r="24" spans="1:12" ht="76.5" customHeight="1">
      <c r="A24" s="22" t="s">
        <v>81</v>
      </c>
      <c r="B24" s="65" t="s">
        <v>40</v>
      </c>
      <c r="C24" s="34">
        <f t="shared" si="5"/>
        <v>98071924</v>
      </c>
      <c r="D24" s="34"/>
      <c r="E24" s="34">
        <v>98071924</v>
      </c>
      <c r="F24" s="34"/>
      <c r="G24" s="34">
        <f t="shared" si="6"/>
        <v>98071924</v>
      </c>
      <c r="H24" s="34"/>
      <c r="I24" s="34">
        <v>98071924</v>
      </c>
      <c r="J24" s="34"/>
      <c r="K24" s="31">
        <f t="shared" si="1"/>
        <v>0</v>
      </c>
      <c r="L24" s="4">
        <f t="shared" si="2"/>
        <v>100</v>
      </c>
    </row>
    <row r="25" spans="1:12" ht="63.75" customHeight="1">
      <c r="A25" s="22" t="s">
        <v>151</v>
      </c>
      <c r="B25" s="65" t="s">
        <v>40</v>
      </c>
      <c r="C25" s="34">
        <f t="shared" si="5"/>
        <v>5000000</v>
      </c>
      <c r="D25" s="34"/>
      <c r="E25" s="34"/>
      <c r="F25" s="34">
        <v>5000000</v>
      </c>
      <c r="G25" s="34">
        <f t="shared" si="6"/>
        <v>0</v>
      </c>
      <c r="H25" s="34"/>
      <c r="I25" s="34"/>
      <c r="J25" s="34"/>
      <c r="K25" s="31">
        <f t="shared" si="1"/>
        <v>-5000000</v>
      </c>
      <c r="L25" s="4">
        <f t="shared" si="2"/>
        <v>0</v>
      </c>
    </row>
    <row r="26" spans="1:12" ht="30.75" customHeight="1">
      <c r="A26" s="6" t="s">
        <v>18</v>
      </c>
      <c r="B26" s="6"/>
      <c r="C26" s="32">
        <f aca="true" t="shared" si="7" ref="C26:J26">C27+C32+C35</f>
        <v>204186870</v>
      </c>
      <c r="D26" s="32">
        <f t="shared" si="7"/>
        <v>0</v>
      </c>
      <c r="E26" s="32">
        <f t="shared" si="7"/>
        <v>81323870</v>
      </c>
      <c r="F26" s="32">
        <f t="shared" si="7"/>
        <v>122863000</v>
      </c>
      <c r="G26" s="32">
        <f t="shared" si="7"/>
        <v>203016645</v>
      </c>
      <c r="H26" s="32">
        <f t="shared" si="7"/>
        <v>0</v>
      </c>
      <c r="I26" s="32">
        <f t="shared" si="7"/>
        <v>81323870</v>
      </c>
      <c r="J26" s="32">
        <f t="shared" si="7"/>
        <v>121692775</v>
      </c>
      <c r="K26" s="51">
        <f t="shared" si="1"/>
        <v>-1170225</v>
      </c>
      <c r="L26" s="49">
        <f t="shared" si="2"/>
        <v>99.42688528405377</v>
      </c>
    </row>
    <row r="27" spans="1:12" ht="15.75" customHeight="1">
      <c r="A27" s="7" t="s">
        <v>22</v>
      </c>
      <c r="B27" s="27"/>
      <c r="C27" s="35">
        <f aca="true" t="shared" si="8" ref="C27:J27">C28+C29+C30+C31</f>
        <v>52796870</v>
      </c>
      <c r="D27" s="35">
        <f t="shared" si="8"/>
        <v>0</v>
      </c>
      <c r="E27" s="35">
        <f t="shared" si="8"/>
        <v>19933870</v>
      </c>
      <c r="F27" s="35">
        <f t="shared" si="8"/>
        <v>32863000</v>
      </c>
      <c r="G27" s="35">
        <f t="shared" si="8"/>
        <v>51626645</v>
      </c>
      <c r="H27" s="35">
        <f t="shared" si="8"/>
        <v>0</v>
      </c>
      <c r="I27" s="35">
        <f t="shared" si="8"/>
        <v>19933870</v>
      </c>
      <c r="J27" s="35">
        <f t="shared" si="8"/>
        <v>31692775</v>
      </c>
      <c r="K27" s="33">
        <f t="shared" si="1"/>
        <v>-1170225</v>
      </c>
      <c r="L27" s="50">
        <f t="shared" si="2"/>
        <v>97.78353337991437</v>
      </c>
    </row>
    <row r="28" spans="1:12" ht="34.5" customHeight="1">
      <c r="A28" s="10" t="s">
        <v>76</v>
      </c>
      <c r="B28" s="65" t="s">
        <v>40</v>
      </c>
      <c r="C28" s="34">
        <f>D28+E28+F28</f>
        <v>16500000</v>
      </c>
      <c r="D28" s="34"/>
      <c r="E28" s="34"/>
      <c r="F28" s="34">
        <v>16500000</v>
      </c>
      <c r="G28" s="34">
        <f>H28+I28+J28</f>
        <v>16012370</v>
      </c>
      <c r="H28" s="34"/>
      <c r="I28" s="34"/>
      <c r="J28" s="34">
        <v>16012370</v>
      </c>
      <c r="K28" s="31">
        <f t="shared" si="1"/>
        <v>-487630</v>
      </c>
      <c r="L28" s="4">
        <f t="shared" si="2"/>
        <v>97.04466666666667</v>
      </c>
    </row>
    <row r="29" spans="1:12" ht="50.25" customHeight="1">
      <c r="A29" s="10" t="s">
        <v>126</v>
      </c>
      <c r="B29" s="65" t="s">
        <v>40</v>
      </c>
      <c r="C29" s="34">
        <f>D29+E29+F29</f>
        <v>3197385</v>
      </c>
      <c r="D29" s="34"/>
      <c r="E29" s="34"/>
      <c r="F29" s="34">
        <v>3197385</v>
      </c>
      <c r="G29" s="34">
        <f>H29+I29+J29</f>
        <v>3197385</v>
      </c>
      <c r="H29" s="34"/>
      <c r="I29" s="34"/>
      <c r="J29" s="34">
        <v>3197385</v>
      </c>
      <c r="K29" s="31">
        <f t="shared" si="1"/>
        <v>0</v>
      </c>
      <c r="L29" s="4">
        <f t="shared" si="2"/>
        <v>100</v>
      </c>
    </row>
    <row r="30" spans="1:12" ht="48.75" customHeight="1">
      <c r="A30" s="10" t="s">
        <v>88</v>
      </c>
      <c r="B30" s="65" t="s">
        <v>40</v>
      </c>
      <c r="C30" s="34">
        <f>D30+E30+F30</f>
        <v>13165615</v>
      </c>
      <c r="D30" s="34"/>
      <c r="E30" s="34"/>
      <c r="F30" s="34">
        <v>13165615</v>
      </c>
      <c r="G30" s="34">
        <f>H30+I30+J30</f>
        <v>12483020</v>
      </c>
      <c r="H30" s="34"/>
      <c r="I30" s="34"/>
      <c r="J30" s="34">
        <v>12483020</v>
      </c>
      <c r="K30" s="31">
        <f t="shared" si="1"/>
        <v>-682595</v>
      </c>
      <c r="L30" s="4">
        <f t="shared" si="2"/>
        <v>94.81532005910852</v>
      </c>
    </row>
    <row r="31" spans="1:12" ht="30.75" customHeight="1">
      <c r="A31" s="19" t="s">
        <v>77</v>
      </c>
      <c r="B31" s="65" t="s">
        <v>40</v>
      </c>
      <c r="C31" s="34">
        <f>D31+E31+F31</f>
        <v>19933870</v>
      </c>
      <c r="D31" s="34"/>
      <c r="E31" s="34">
        <v>19933870</v>
      </c>
      <c r="F31" s="34"/>
      <c r="G31" s="34">
        <f>H31+I31+J31</f>
        <v>19933870</v>
      </c>
      <c r="H31" s="34"/>
      <c r="I31" s="34">
        <v>19933870</v>
      </c>
      <c r="J31" s="34"/>
      <c r="K31" s="31">
        <f t="shared" si="1"/>
        <v>0</v>
      </c>
      <c r="L31" s="4">
        <f t="shared" si="2"/>
        <v>100</v>
      </c>
    </row>
    <row r="32" spans="1:12" ht="17.25" customHeight="1">
      <c r="A32" s="7" t="s">
        <v>15</v>
      </c>
      <c r="B32" s="27"/>
      <c r="C32" s="35">
        <f aca="true" t="shared" si="9" ref="C32:J32">C33+C34</f>
        <v>91390000</v>
      </c>
      <c r="D32" s="35">
        <f t="shared" si="9"/>
        <v>0</v>
      </c>
      <c r="E32" s="35">
        <f t="shared" si="9"/>
        <v>61390000</v>
      </c>
      <c r="F32" s="35">
        <f t="shared" si="9"/>
        <v>30000000</v>
      </c>
      <c r="G32" s="35">
        <f t="shared" si="9"/>
        <v>91390000</v>
      </c>
      <c r="H32" s="35">
        <f t="shared" si="9"/>
        <v>0</v>
      </c>
      <c r="I32" s="35">
        <f t="shared" si="9"/>
        <v>61390000</v>
      </c>
      <c r="J32" s="35">
        <f t="shared" si="9"/>
        <v>30000000</v>
      </c>
      <c r="K32" s="31">
        <f t="shared" si="1"/>
        <v>0</v>
      </c>
      <c r="L32" s="4">
        <f t="shared" si="2"/>
        <v>100</v>
      </c>
    </row>
    <row r="33" spans="1:12" ht="45.75" customHeight="1">
      <c r="A33" s="10" t="s">
        <v>170</v>
      </c>
      <c r="B33" s="65" t="s">
        <v>40</v>
      </c>
      <c r="C33" s="36">
        <f>D33+E33+F33</f>
        <v>5000000</v>
      </c>
      <c r="D33" s="36"/>
      <c r="E33" s="36"/>
      <c r="F33" s="36">
        <v>5000000</v>
      </c>
      <c r="G33" s="36">
        <f>H33+I33+J33</f>
        <v>5000000</v>
      </c>
      <c r="H33" s="36"/>
      <c r="I33" s="36"/>
      <c r="J33" s="36">
        <v>5000000</v>
      </c>
      <c r="K33" s="36">
        <f t="shared" si="1"/>
        <v>0</v>
      </c>
      <c r="L33" s="13">
        <f t="shared" si="2"/>
        <v>100</v>
      </c>
    </row>
    <row r="34" spans="1:12" ht="63.75" customHeight="1">
      <c r="A34" s="10" t="s">
        <v>99</v>
      </c>
      <c r="B34" s="65" t="s">
        <v>40</v>
      </c>
      <c r="C34" s="36">
        <f>D34+E34+F34</f>
        <v>86390000</v>
      </c>
      <c r="D34" s="36"/>
      <c r="E34" s="36">
        <v>61390000</v>
      </c>
      <c r="F34" s="36">
        <v>25000000</v>
      </c>
      <c r="G34" s="36">
        <f>H34+I34+J34</f>
        <v>86390000</v>
      </c>
      <c r="H34" s="36"/>
      <c r="I34" s="36">
        <v>61390000</v>
      </c>
      <c r="J34" s="36">
        <v>25000000</v>
      </c>
      <c r="K34" s="36">
        <f t="shared" si="1"/>
        <v>0</v>
      </c>
      <c r="L34" s="13">
        <f t="shared" si="2"/>
        <v>100</v>
      </c>
    </row>
    <row r="35" spans="1:12" ht="15.75" customHeight="1">
      <c r="A35" s="11" t="s">
        <v>27</v>
      </c>
      <c r="B35" s="68"/>
      <c r="C35" s="37">
        <f aca="true" t="shared" si="10" ref="C35:J35">C36+C37</f>
        <v>60000000</v>
      </c>
      <c r="D35" s="37">
        <f t="shared" si="10"/>
        <v>0</v>
      </c>
      <c r="E35" s="37">
        <f t="shared" si="10"/>
        <v>0</v>
      </c>
      <c r="F35" s="37">
        <f t="shared" si="10"/>
        <v>60000000</v>
      </c>
      <c r="G35" s="37">
        <f t="shared" si="10"/>
        <v>60000000</v>
      </c>
      <c r="H35" s="37">
        <f t="shared" si="10"/>
        <v>0</v>
      </c>
      <c r="I35" s="37">
        <f t="shared" si="10"/>
        <v>0</v>
      </c>
      <c r="J35" s="37">
        <f t="shared" si="10"/>
        <v>60000000</v>
      </c>
      <c r="K35" s="37">
        <f t="shared" si="1"/>
        <v>0</v>
      </c>
      <c r="L35" s="52">
        <f t="shared" si="2"/>
        <v>100</v>
      </c>
    </row>
    <row r="36" spans="1:12" ht="33.75" customHeight="1">
      <c r="A36" s="86" t="s">
        <v>111</v>
      </c>
      <c r="B36" s="92" t="s">
        <v>40</v>
      </c>
      <c r="C36" s="36">
        <f>D36+E36+F36</f>
        <v>59588220.12</v>
      </c>
      <c r="D36" s="36"/>
      <c r="E36" s="36"/>
      <c r="F36" s="36">
        <v>59588220.12</v>
      </c>
      <c r="G36" s="36">
        <f>H36+I36+J36</f>
        <v>59588220.12</v>
      </c>
      <c r="H36" s="36"/>
      <c r="I36" s="36"/>
      <c r="J36" s="36">
        <v>59588220.12</v>
      </c>
      <c r="K36" s="36">
        <f t="shared" si="1"/>
        <v>0</v>
      </c>
      <c r="L36" s="52">
        <f t="shared" si="2"/>
        <v>100</v>
      </c>
    </row>
    <row r="37" spans="1:12" ht="29.25" customHeight="1">
      <c r="A37" s="87"/>
      <c r="B37" s="93"/>
      <c r="C37" s="36">
        <f>D37+E37+F37</f>
        <v>411779.88</v>
      </c>
      <c r="D37" s="36"/>
      <c r="E37" s="36"/>
      <c r="F37" s="36">
        <v>411779.88</v>
      </c>
      <c r="G37" s="36">
        <f>H37+I37+J37</f>
        <v>411779.88</v>
      </c>
      <c r="H37" s="36"/>
      <c r="I37" s="36"/>
      <c r="J37" s="36">
        <v>411779.88</v>
      </c>
      <c r="K37" s="36">
        <f t="shared" si="1"/>
        <v>0</v>
      </c>
      <c r="L37" s="13">
        <f t="shared" si="2"/>
        <v>100</v>
      </c>
    </row>
    <row r="38" spans="1:12" ht="18" customHeight="1">
      <c r="A38" s="12" t="s">
        <v>19</v>
      </c>
      <c r="B38" s="69"/>
      <c r="C38" s="38">
        <f aca="true" t="shared" si="11" ref="C38:J38">C39+C58</f>
        <v>157388900</v>
      </c>
      <c r="D38" s="38">
        <f t="shared" si="11"/>
        <v>0</v>
      </c>
      <c r="E38" s="38">
        <f t="shared" si="11"/>
        <v>0</v>
      </c>
      <c r="F38" s="38">
        <f t="shared" si="11"/>
        <v>157388900</v>
      </c>
      <c r="G38" s="38">
        <f t="shared" si="11"/>
        <v>148082679.45</v>
      </c>
      <c r="H38" s="38">
        <f t="shared" si="11"/>
        <v>0</v>
      </c>
      <c r="I38" s="38">
        <f t="shared" si="11"/>
        <v>0</v>
      </c>
      <c r="J38" s="38">
        <f t="shared" si="11"/>
        <v>148082679.45</v>
      </c>
      <c r="K38" s="38">
        <f t="shared" si="1"/>
        <v>-9306220.550000012</v>
      </c>
      <c r="L38" s="14">
        <f t="shared" si="2"/>
        <v>94.08711761121654</v>
      </c>
    </row>
    <row r="39" spans="1:12" ht="18" customHeight="1">
      <c r="A39" s="7" t="s">
        <v>16</v>
      </c>
      <c r="B39" s="27"/>
      <c r="C39" s="37">
        <f aca="true" t="shared" si="12" ref="C39:J39">C40+C41+C44+C47+C50+C53+C54+C55+C56+C57</f>
        <v>156888900</v>
      </c>
      <c r="D39" s="37">
        <f t="shared" si="12"/>
        <v>0</v>
      </c>
      <c r="E39" s="37">
        <f t="shared" si="12"/>
        <v>0</v>
      </c>
      <c r="F39" s="37">
        <f t="shared" si="12"/>
        <v>156888900</v>
      </c>
      <c r="G39" s="37">
        <f t="shared" si="12"/>
        <v>148082679.45</v>
      </c>
      <c r="H39" s="37">
        <f t="shared" si="12"/>
        <v>0</v>
      </c>
      <c r="I39" s="37">
        <f t="shared" si="12"/>
        <v>0</v>
      </c>
      <c r="J39" s="37">
        <f t="shared" si="12"/>
        <v>148082679.45</v>
      </c>
      <c r="K39" s="37">
        <f t="shared" si="1"/>
        <v>-8806220.550000012</v>
      </c>
      <c r="L39" s="52">
        <f t="shared" si="2"/>
        <v>94.38697030191427</v>
      </c>
    </row>
    <row r="40" spans="1:12" ht="82.5" customHeight="1">
      <c r="A40" s="8" t="s">
        <v>57</v>
      </c>
      <c r="B40" s="65" t="s">
        <v>40</v>
      </c>
      <c r="C40" s="36">
        <f>D40+E40+F40</f>
        <v>22800000</v>
      </c>
      <c r="D40" s="36"/>
      <c r="E40" s="36"/>
      <c r="F40" s="36">
        <v>22800000</v>
      </c>
      <c r="G40" s="36">
        <f>H40+I40+J40</f>
        <v>22800000</v>
      </c>
      <c r="H40" s="36"/>
      <c r="I40" s="36"/>
      <c r="J40" s="36">
        <v>22800000</v>
      </c>
      <c r="K40" s="36">
        <f t="shared" si="1"/>
        <v>0</v>
      </c>
      <c r="L40" s="13">
        <f t="shared" si="2"/>
        <v>100</v>
      </c>
    </row>
    <row r="41" spans="1:12" ht="68.25" customHeight="1">
      <c r="A41" s="8" t="s">
        <v>183</v>
      </c>
      <c r="B41" s="65" t="s">
        <v>40</v>
      </c>
      <c r="C41" s="36">
        <f>D41+E41+F41</f>
        <v>3884598</v>
      </c>
      <c r="D41" s="36"/>
      <c r="E41" s="36"/>
      <c r="F41" s="36">
        <v>3884598</v>
      </c>
      <c r="G41" s="36">
        <f>H41+I41+J41</f>
        <v>1884598</v>
      </c>
      <c r="H41" s="36"/>
      <c r="I41" s="36"/>
      <c r="J41" s="36">
        <v>1884598</v>
      </c>
      <c r="K41" s="36">
        <f t="shared" si="1"/>
        <v>-2000000</v>
      </c>
      <c r="L41" s="13">
        <f t="shared" si="2"/>
        <v>48.51462107533392</v>
      </c>
    </row>
    <row r="42" spans="1:12" ht="16.5" customHeight="1">
      <c r="A42" s="8" t="s">
        <v>115</v>
      </c>
      <c r="B42" s="65"/>
      <c r="C42" s="36"/>
      <c r="D42" s="36"/>
      <c r="E42" s="36"/>
      <c r="F42" s="36"/>
      <c r="G42" s="36"/>
      <c r="H42" s="36"/>
      <c r="I42" s="36"/>
      <c r="J42" s="36"/>
      <c r="K42" s="36"/>
      <c r="L42" s="13"/>
    </row>
    <row r="43" spans="1:12" ht="39.75" customHeight="1">
      <c r="A43" s="8" t="s">
        <v>189</v>
      </c>
      <c r="B43" s="65"/>
      <c r="C43" s="36">
        <f>D43+E43+F43</f>
        <v>1884598</v>
      </c>
      <c r="D43" s="36"/>
      <c r="E43" s="36"/>
      <c r="F43" s="36">
        <v>1884598</v>
      </c>
      <c r="G43" s="36">
        <f aca="true" t="shared" si="13" ref="G43:G57">H43+I43+J43</f>
        <v>1884598</v>
      </c>
      <c r="H43" s="36"/>
      <c r="I43" s="36"/>
      <c r="J43" s="36">
        <v>1884598</v>
      </c>
      <c r="K43" s="36">
        <f aca="true" t="shared" si="14" ref="K43:K69">G43-C43</f>
        <v>0</v>
      </c>
      <c r="L43" s="13">
        <f>G43/C43*100</f>
        <v>100</v>
      </c>
    </row>
    <row r="44" spans="1:12" ht="63" customHeight="1">
      <c r="A44" s="8" t="s">
        <v>122</v>
      </c>
      <c r="B44" s="65" t="s">
        <v>40</v>
      </c>
      <c r="C44" s="36">
        <f>D44+E44+F44</f>
        <v>84253221</v>
      </c>
      <c r="D44" s="36"/>
      <c r="E44" s="36"/>
      <c r="F44" s="36">
        <v>84253221</v>
      </c>
      <c r="G44" s="36">
        <f t="shared" si="13"/>
        <v>83856027.45</v>
      </c>
      <c r="H44" s="36"/>
      <c r="I44" s="36"/>
      <c r="J44" s="36">
        <v>83856027.45</v>
      </c>
      <c r="K44" s="36">
        <f t="shared" si="14"/>
        <v>-397193.549999997</v>
      </c>
      <c r="L44" s="13">
        <f>G44/C44*100</f>
        <v>99.52857167324203</v>
      </c>
    </row>
    <row r="45" spans="1:12" ht="21" customHeight="1">
      <c r="A45" s="8" t="s">
        <v>115</v>
      </c>
      <c r="B45" s="65"/>
      <c r="C45" s="36"/>
      <c r="D45" s="36"/>
      <c r="E45" s="36"/>
      <c r="F45" s="36"/>
      <c r="G45" s="36">
        <f t="shared" si="13"/>
        <v>0</v>
      </c>
      <c r="H45" s="36"/>
      <c r="I45" s="36"/>
      <c r="J45" s="36"/>
      <c r="K45" s="36">
        <f t="shared" si="14"/>
        <v>0</v>
      </c>
      <c r="L45" s="13"/>
    </row>
    <row r="46" spans="1:12" ht="30" customHeight="1">
      <c r="A46" s="8" t="s">
        <v>188</v>
      </c>
      <c r="B46" s="65"/>
      <c r="C46" s="36">
        <f>D46+E46+F46</f>
        <v>3283834</v>
      </c>
      <c r="D46" s="36"/>
      <c r="E46" s="36"/>
      <c r="F46" s="36">
        <v>3283834</v>
      </c>
      <c r="G46" s="36">
        <f t="shared" si="13"/>
        <v>2886640.45</v>
      </c>
      <c r="H46" s="36"/>
      <c r="I46" s="36"/>
      <c r="J46" s="36">
        <v>2886640.45</v>
      </c>
      <c r="K46" s="36">
        <f t="shared" si="14"/>
        <v>-397193.5499999998</v>
      </c>
      <c r="L46" s="13">
        <f>G46/C46*100</f>
        <v>87.90457891598662</v>
      </c>
    </row>
    <row r="47" spans="1:12" ht="81.75" customHeight="1">
      <c r="A47" s="8" t="s">
        <v>87</v>
      </c>
      <c r="B47" s="65" t="s">
        <v>40</v>
      </c>
      <c r="C47" s="36">
        <f>D47+E47+F47</f>
        <v>13200000</v>
      </c>
      <c r="D47" s="36"/>
      <c r="E47" s="36"/>
      <c r="F47" s="36">
        <v>13200000</v>
      </c>
      <c r="G47" s="36">
        <f t="shared" si="13"/>
        <v>13175690</v>
      </c>
      <c r="H47" s="36"/>
      <c r="I47" s="36"/>
      <c r="J47" s="36">
        <v>13175690</v>
      </c>
      <c r="K47" s="36">
        <f t="shared" si="14"/>
        <v>-24310</v>
      </c>
      <c r="L47" s="13">
        <f>G47/C47*100</f>
        <v>99.81583333333333</v>
      </c>
    </row>
    <row r="48" spans="1:12" ht="24" customHeight="1">
      <c r="A48" s="8" t="s">
        <v>115</v>
      </c>
      <c r="B48" s="65"/>
      <c r="C48" s="36"/>
      <c r="D48" s="36"/>
      <c r="E48" s="36"/>
      <c r="F48" s="36"/>
      <c r="G48" s="36">
        <f t="shared" si="13"/>
        <v>0</v>
      </c>
      <c r="H48" s="36"/>
      <c r="I48" s="36"/>
      <c r="J48" s="36"/>
      <c r="K48" s="36">
        <f t="shared" si="14"/>
        <v>0</v>
      </c>
      <c r="L48" s="13"/>
    </row>
    <row r="49" spans="1:12" ht="33" customHeight="1">
      <c r="A49" s="8" t="s">
        <v>187</v>
      </c>
      <c r="B49" s="65"/>
      <c r="C49" s="36">
        <f>D49+E49+F49</f>
        <v>3610000</v>
      </c>
      <c r="D49" s="36"/>
      <c r="E49" s="36"/>
      <c r="F49" s="36">
        <v>3610000</v>
      </c>
      <c r="G49" s="36">
        <f t="shared" si="13"/>
        <v>3585690</v>
      </c>
      <c r="H49" s="36"/>
      <c r="I49" s="36"/>
      <c r="J49" s="36">
        <v>3585690</v>
      </c>
      <c r="K49" s="36">
        <f t="shared" si="14"/>
        <v>-24310</v>
      </c>
      <c r="L49" s="13">
        <f>G49/C49*100</f>
        <v>99.32659279778393</v>
      </c>
    </row>
    <row r="50" spans="1:12" ht="63" customHeight="1">
      <c r="A50" s="10" t="s">
        <v>68</v>
      </c>
      <c r="B50" s="65" t="s">
        <v>40</v>
      </c>
      <c r="C50" s="36">
        <f>D50+E50+F50</f>
        <v>26558681</v>
      </c>
      <c r="D50" s="36"/>
      <c r="E50" s="36"/>
      <c r="F50" s="36">
        <v>26558681</v>
      </c>
      <c r="G50" s="36">
        <f t="shared" si="13"/>
        <v>25371842</v>
      </c>
      <c r="H50" s="36"/>
      <c r="I50" s="36"/>
      <c r="J50" s="36">
        <v>25371842</v>
      </c>
      <c r="K50" s="36">
        <f t="shared" si="14"/>
        <v>-1186839</v>
      </c>
      <c r="L50" s="13">
        <f>G50/C50*100</f>
        <v>95.53125774581953</v>
      </c>
    </row>
    <row r="51" spans="1:12" ht="24" customHeight="1">
      <c r="A51" s="8" t="s">
        <v>115</v>
      </c>
      <c r="B51" s="65"/>
      <c r="C51" s="36"/>
      <c r="D51" s="36"/>
      <c r="E51" s="36"/>
      <c r="G51" s="36">
        <f t="shared" si="13"/>
        <v>0</v>
      </c>
      <c r="H51" s="36"/>
      <c r="I51" s="36"/>
      <c r="J51" s="36"/>
      <c r="K51" s="36">
        <f t="shared" si="14"/>
        <v>0</v>
      </c>
      <c r="L51" s="13"/>
    </row>
    <row r="52" spans="1:12" ht="35.25" customHeight="1">
      <c r="A52" s="8" t="s">
        <v>186</v>
      </c>
      <c r="B52" s="65"/>
      <c r="C52" s="36">
        <f aca="true" t="shared" si="15" ref="C52:C57">D52+E52+F52</f>
        <v>4389852</v>
      </c>
      <c r="D52" s="36"/>
      <c r="E52" s="36"/>
      <c r="F52" s="36">
        <v>4389852</v>
      </c>
      <c r="G52" s="36">
        <f t="shared" si="13"/>
        <v>3203013</v>
      </c>
      <c r="H52" s="36"/>
      <c r="I52" s="36"/>
      <c r="J52" s="36">
        <v>3203013</v>
      </c>
      <c r="K52" s="36">
        <f t="shared" si="14"/>
        <v>-1186839</v>
      </c>
      <c r="L52" s="13">
        <f aca="true" t="shared" si="16" ref="L52:L69">G52/C52*100</f>
        <v>72.96403158921987</v>
      </c>
    </row>
    <row r="53" spans="1:12" ht="152.25" customHeight="1">
      <c r="A53" s="8" t="s">
        <v>207</v>
      </c>
      <c r="B53" s="65" t="s">
        <v>40</v>
      </c>
      <c r="C53" s="36">
        <f t="shared" si="15"/>
        <v>1000000</v>
      </c>
      <c r="D53" s="36"/>
      <c r="E53" s="36"/>
      <c r="F53" s="36">
        <v>1000000</v>
      </c>
      <c r="G53" s="36">
        <f t="shared" si="13"/>
        <v>0</v>
      </c>
      <c r="H53" s="36"/>
      <c r="I53" s="36"/>
      <c r="J53" s="36"/>
      <c r="K53" s="36">
        <f t="shared" si="14"/>
        <v>-1000000</v>
      </c>
      <c r="L53" s="13">
        <f t="shared" si="16"/>
        <v>0</v>
      </c>
    </row>
    <row r="54" spans="1:12" ht="91.5" customHeight="1">
      <c r="A54" s="8" t="s">
        <v>153</v>
      </c>
      <c r="B54" s="65" t="s">
        <v>40</v>
      </c>
      <c r="C54" s="36">
        <f t="shared" si="15"/>
        <v>1000000</v>
      </c>
      <c r="D54" s="36"/>
      <c r="E54" s="36"/>
      <c r="F54" s="36">
        <v>1000000</v>
      </c>
      <c r="G54" s="36">
        <f t="shared" si="13"/>
        <v>994522</v>
      </c>
      <c r="H54" s="36"/>
      <c r="I54" s="36"/>
      <c r="J54" s="36">
        <v>994522</v>
      </c>
      <c r="K54" s="36">
        <f t="shared" si="14"/>
        <v>-5478</v>
      </c>
      <c r="L54" s="13">
        <f t="shared" si="16"/>
        <v>99.4522</v>
      </c>
    </row>
    <row r="55" spans="1:12" ht="108" customHeight="1">
      <c r="A55" s="8" t="s">
        <v>154</v>
      </c>
      <c r="B55" s="65" t="s">
        <v>40</v>
      </c>
      <c r="C55" s="36">
        <f t="shared" si="15"/>
        <v>1000000</v>
      </c>
      <c r="D55" s="36"/>
      <c r="E55" s="36"/>
      <c r="F55" s="36">
        <v>1000000</v>
      </c>
      <c r="G55" s="36">
        <f t="shared" si="13"/>
        <v>0</v>
      </c>
      <c r="H55" s="36"/>
      <c r="I55" s="36"/>
      <c r="J55" s="36"/>
      <c r="K55" s="36">
        <f t="shared" si="14"/>
        <v>-1000000</v>
      </c>
      <c r="L55" s="13">
        <f t="shared" si="16"/>
        <v>0</v>
      </c>
    </row>
    <row r="56" spans="1:12" ht="124.5" customHeight="1">
      <c r="A56" s="8" t="s">
        <v>3</v>
      </c>
      <c r="B56" s="65" t="s">
        <v>40</v>
      </c>
      <c r="C56" s="36">
        <f t="shared" si="15"/>
        <v>1748600</v>
      </c>
      <c r="D56" s="36"/>
      <c r="E56" s="36"/>
      <c r="F56" s="36">
        <v>1748600</v>
      </c>
      <c r="G56" s="36">
        <f t="shared" si="13"/>
        <v>0</v>
      </c>
      <c r="H56" s="36"/>
      <c r="I56" s="36"/>
      <c r="J56" s="36"/>
      <c r="K56" s="36">
        <f t="shared" si="14"/>
        <v>-1748600</v>
      </c>
      <c r="L56" s="13">
        <f t="shared" si="16"/>
        <v>0</v>
      </c>
    </row>
    <row r="57" spans="1:12" ht="108.75" customHeight="1">
      <c r="A57" s="8" t="s">
        <v>156</v>
      </c>
      <c r="B57" s="65" t="s">
        <v>40</v>
      </c>
      <c r="C57" s="36">
        <f t="shared" si="15"/>
        <v>1443800</v>
      </c>
      <c r="D57" s="36"/>
      <c r="E57" s="36"/>
      <c r="F57" s="36">
        <v>1443800</v>
      </c>
      <c r="G57" s="36">
        <f t="shared" si="13"/>
        <v>0</v>
      </c>
      <c r="H57" s="36"/>
      <c r="I57" s="36"/>
      <c r="J57" s="63"/>
      <c r="K57" s="36">
        <f t="shared" si="14"/>
        <v>-1443800</v>
      </c>
      <c r="L57" s="13">
        <f t="shared" si="16"/>
        <v>0</v>
      </c>
    </row>
    <row r="58" spans="1:12" ht="17.25" customHeight="1">
      <c r="A58" s="11" t="s">
        <v>60</v>
      </c>
      <c r="B58" s="65"/>
      <c r="C58" s="37">
        <f>C59</f>
        <v>500000</v>
      </c>
      <c r="D58" s="37">
        <f>D59</f>
        <v>0</v>
      </c>
      <c r="E58" s="37">
        <f>E59</f>
        <v>0</v>
      </c>
      <c r="F58" s="37">
        <f>F59</f>
        <v>500000</v>
      </c>
      <c r="G58" s="36"/>
      <c r="H58" s="37">
        <f>H59</f>
        <v>0</v>
      </c>
      <c r="I58" s="37">
        <f>I59</f>
        <v>0</v>
      </c>
      <c r="J58" s="62"/>
      <c r="K58" s="37">
        <f t="shared" si="14"/>
        <v>-500000</v>
      </c>
      <c r="L58" s="52">
        <f t="shared" si="16"/>
        <v>0</v>
      </c>
    </row>
    <row r="59" spans="1:12" ht="76.5" customHeight="1">
      <c r="A59" s="10" t="s">
        <v>157</v>
      </c>
      <c r="B59" s="65" t="s">
        <v>40</v>
      </c>
      <c r="C59" s="36">
        <f>D59+E59+F59</f>
        <v>500000</v>
      </c>
      <c r="D59" s="36"/>
      <c r="E59" s="36"/>
      <c r="F59" s="36">
        <v>500000</v>
      </c>
      <c r="G59" s="36">
        <f>H59+I59+J59</f>
        <v>0</v>
      </c>
      <c r="H59" s="36"/>
      <c r="I59" s="36"/>
      <c r="J59" s="36"/>
      <c r="K59" s="36">
        <f t="shared" si="14"/>
        <v>-500000</v>
      </c>
      <c r="L59" s="13">
        <f t="shared" si="16"/>
        <v>0</v>
      </c>
    </row>
    <row r="60" spans="1:12" ht="24" customHeight="1">
      <c r="A60" s="54" t="s">
        <v>20</v>
      </c>
      <c r="B60" s="70"/>
      <c r="C60" s="38">
        <f aca="true" t="shared" si="17" ref="C60:F61">C61</f>
        <v>81820200</v>
      </c>
      <c r="D60" s="38">
        <f t="shared" si="17"/>
        <v>5290900</v>
      </c>
      <c r="E60" s="38">
        <f t="shared" si="17"/>
        <v>76529300</v>
      </c>
      <c r="F60" s="38">
        <f t="shared" si="17"/>
        <v>0</v>
      </c>
      <c r="G60" s="60">
        <f>H60+I60+J60</f>
        <v>30700358</v>
      </c>
      <c r="H60" s="38">
        <f aca="true" t="shared" si="18" ref="H60:J61">H61</f>
        <v>5290900</v>
      </c>
      <c r="I60" s="38">
        <f t="shared" si="18"/>
        <v>25409458</v>
      </c>
      <c r="J60" s="38">
        <f t="shared" si="18"/>
        <v>0</v>
      </c>
      <c r="K60" s="38">
        <f t="shared" si="14"/>
        <v>-51119842</v>
      </c>
      <c r="L60" s="14">
        <f t="shared" si="16"/>
        <v>37.52173424166648</v>
      </c>
    </row>
    <row r="61" spans="1:12" ht="24" customHeight="1">
      <c r="A61" s="11" t="s">
        <v>72</v>
      </c>
      <c r="B61" s="65"/>
      <c r="C61" s="36">
        <f t="shared" si="17"/>
        <v>81820200</v>
      </c>
      <c r="D61" s="36">
        <f t="shared" si="17"/>
        <v>5290900</v>
      </c>
      <c r="E61" s="36">
        <f t="shared" si="17"/>
        <v>76529300</v>
      </c>
      <c r="F61" s="36">
        <f t="shared" si="17"/>
        <v>0</v>
      </c>
      <c r="G61" s="36">
        <f>H61+I61+J61</f>
        <v>30700358</v>
      </c>
      <c r="H61" s="36">
        <f t="shared" si="18"/>
        <v>5290900</v>
      </c>
      <c r="I61" s="36">
        <f t="shared" si="18"/>
        <v>25409458</v>
      </c>
      <c r="J61" s="36">
        <f t="shared" si="18"/>
        <v>0</v>
      </c>
      <c r="K61" s="37">
        <f t="shared" si="14"/>
        <v>-51119842</v>
      </c>
      <c r="L61" s="52">
        <f t="shared" si="16"/>
        <v>37.52173424166648</v>
      </c>
    </row>
    <row r="62" spans="1:12" ht="35.25" customHeight="1">
      <c r="A62" s="10" t="s">
        <v>73</v>
      </c>
      <c r="B62" s="65" t="s">
        <v>40</v>
      </c>
      <c r="C62" s="36">
        <f>D62+E62+F62</f>
        <v>81820200</v>
      </c>
      <c r="D62" s="36">
        <v>5290900</v>
      </c>
      <c r="E62" s="36">
        <v>76529300</v>
      </c>
      <c r="F62" s="36"/>
      <c r="G62" s="36">
        <f>H62+I62+J62</f>
        <v>30700358</v>
      </c>
      <c r="H62" s="36">
        <v>5290900</v>
      </c>
      <c r="I62" s="36">
        <v>25409458</v>
      </c>
      <c r="J62" s="36"/>
      <c r="K62" s="37">
        <f t="shared" si="14"/>
        <v>-51119842</v>
      </c>
      <c r="L62" s="52">
        <f t="shared" si="16"/>
        <v>37.52173424166648</v>
      </c>
    </row>
    <row r="63" spans="1:12" ht="35.25" customHeight="1">
      <c r="A63" s="6" t="s">
        <v>61</v>
      </c>
      <c r="B63" s="6"/>
      <c r="C63" s="38">
        <f>C64</f>
        <v>19139200</v>
      </c>
      <c r="D63" s="38">
        <f>D64</f>
        <v>0</v>
      </c>
      <c r="E63" s="38">
        <f>E64</f>
        <v>0</v>
      </c>
      <c r="F63" s="38">
        <f>F64</f>
        <v>19139200</v>
      </c>
      <c r="G63" s="38">
        <f>H63+I63+J63</f>
        <v>12000000</v>
      </c>
      <c r="H63" s="38">
        <f>H64</f>
        <v>0</v>
      </c>
      <c r="I63" s="38">
        <f>I64</f>
        <v>0</v>
      </c>
      <c r="J63" s="38">
        <f>J64</f>
        <v>12000000</v>
      </c>
      <c r="K63" s="38">
        <f t="shared" si="14"/>
        <v>-7139200</v>
      </c>
      <c r="L63" s="14">
        <f t="shared" si="16"/>
        <v>62.69854539374686</v>
      </c>
    </row>
    <row r="64" spans="1:12" ht="17.25" customHeight="1">
      <c r="A64" s="7" t="s">
        <v>62</v>
      </c>
      <c r="B64" s="27"/>
      <c r="C64" s="37">
        <f aca="true" t="shared" si="19" ref="C64:J64">C65+C66+C67+C68</f>
        <v>19139200</v>
      </c>
      <c r="D64" s="37">
        <f t="shared" si="19"/>
        <v>0</v>
      </c>
      <c r="E64" s="37">
        <f t="shared" si="19"/>
        <v>0</v>
      </c>
      <c r="F64" s="37">
        <f t="shared" si="19"/>
        <v>19139200</v>
      </c>
      <c r="G64" s="37">
        <f t="shared" si="19"/>
        <v>12000000</v>
      </c>
      <c r="H64" s="37">
        <f t="shared" si="19"/>
        <v>0</v>
      </c>
      <c r="I64" s="37">
        <f t="shared" si="19"/>
        <v>0</v>
      </c>
      <c r="J64" s="37">
        <f t="shared" si="19"/>
        <v>12000000</v>
      </c>
      <c r="K64" s="37">
        <f t="shared" si="14"/>
        <v>-7139200</v>
      </c>
      <c r="L64" s="52">
        <f t="shared" si="16"/>
        <v>62.69854539374686</v>
      </c>
    </row>
    <row r="65" spans="1:12" ht="61.5" customHeight="1">
      <c r="A65" s="8" t="s">
        <v>63</v>
      </c>
      <c r="B65" s="65" t="s">
        <v>40</v>
      </c>
      <c r="C65" s="36">
        <f>D65+E65+F65</f>
        <v>16139200</v>
      </c>
      <c r="D65" s="36"/>
      <c r="E65" s="36"/>
      <c r="F65" s="36">
        <v>16139200</v>
      </c>
      <c r="G65" s="36">
        <f>H65+I65+J65</f>
        <v>12000000</v>
      </c>
      <c r="H65" s="36"/>
      <c r="I65" s="36"/>
      <c r="J65" s="36">
        <v>12000000</v>
      </c>
      <c r="K65" s="36">
        <f t="shared" si="14"/>
        <v>-4139200</v>
      </c>
      <c r="L65" s="13">
        <f t="shared" si="16"/>
        <v>74.35312778824229</v>
      </c>
    </row>
    <row r="66" spans="1:12" ht="75.75" customHeight="1">
      <c r="A66" s="8" t="s">
        <v>199</v>
      </c>
      <c r="B66" s="65" t="s">
        <v>40</v>
      </c>
      <c r="C66" s="36">
        <f>D66+E66+F66</f>
        <v>1000000</v>
      </c>
      <c r="D66" s="36"/>
      <c r="E66" s="36"/>
      <c r="F66" s="36">
        <v>1000000</v>
      </c>
      <c r="G66" s="36">
        <f>H66+I66+J66</f>
        <v>0</v>
      </c>
      <c r="H66" s="36"/>
      <c r="I66" s="36"/>
      <c r="J66" s="36"/>
      <c r="K66" s="36">
        <f t="shared" si="14"/>
        <v>-1000000</v>
      </c>
      <c r="L66" s="13">
        <f t="shared" si="16"/>
        <v>0</v>
      </c>
    </row>
    <row r="67" spans="1:12" ht="63.75" customHeight="1">
      <c r="A67" s="8" t="s">
        <v>200</v>
      </c>
      <c r="B67" s="65" t="s">
        <v>40</v>
      </c>
      <c r="C67" s="36">
        <f>D67+E67+F67</f>
        <v>1000000</v>
      </c>
      <c r="D67" s="36"/>
      <c r="E67" s="36"/>
      <c r="F67" s="36">
        <v>1000000</v>
      </c>
      <c r="G67" s="36">
        <f>H67+I67+J67</f>
        <v>0</v>
      </c>
      <c r="H67" s="36"/>
      <c r="I67" s="36"/>
      <c r="J67" s="36"/>
      <c r="K67" s="36">
        <f t="shared" si="14"/>
        <v>-1000000</v>
      </c>
      <c r="L67" s="13">
        <f t="shared" si="16"/>
        <v>0</v>
      </c>
    </row>
    <row r="68" spans="1:12" ht="76.5" customHeight="1">
      <c r="A68" s="8" t="s">
        <v>198</v>
      </c>
      <c r="B68" s="65" t="s">
        <v>40</v>
      </c>
      <c r="C68" s="36">
        <f>D68+E68+F68</f>
        <v>1000000</v>
      </c>
      <c r="D68" s="36"/>
      <c r="E68" s="36"/>
      <c r="F68" s="36">
        <v>1000000</v>
      </c>
      <c r="G68" s="36">
        <f>H68+I68+J68</f>
        <v>0</v>
      </c>
      <c r="H68" s="36"/>
      <c r="I68" s="36"/>
      <c r="J68" s="36"/>
      <c r="K68" s="36">
        <f t="shared" si="14"/>
        <v>-1000000</v>
      </c>
      <c r="L68" s="13">
        <f t="shared" si="16"/>
        <v>0</v>
      </c>
    </row>
    <row r="69" spans="1:12" s="5" customFormat="1" ht="33.75" customHeight="1">
      <c r="A69" s="6" t="s">
        <v>21</v>
      </c>
      <c r="B69" s="6"/>
      <c r="C69" s="38">
        <f aca="true" t="shared" si="20" ref="C69:J69">C9+C12+C26+C38+C60+C63</f>
        <v>1007330170</v>
      </c>
      <c r="D69" s="38">
        <f t="shared" si="20"/>
        <v>120224900</v>
      </c>
      <c r="E69" s="38">
        <f t="shared" si="20"/>
        <v>557853170</v>
      </c>
      <c r="F69" s="38">
        <f t="shared" si="20"/>
        <v>329252100</v>
      </c>
      <c r="G69" s="38">
        <f t="shared" si="20"/>
        <v>933594682.45</v>
      </c>
      <c r="H69" s="38">
        <f t="shared" si="20"/>
        <v>120224900</v>
      </c>
      <c r="I69" s="38">
        <f t="shared" si="20"/>
        <v>506733328</v>
      </c>
      <c r="J69" s="38">
        <f t="shared" si="20"/>
        <v>306636454.45</v>
      </c>
      <c r="K69" s="38">
        <f t="shared" si="14"/>
        <v>-73735487.54999995</v>
      </c>
      <c r="L69" s="14">
        <f t="shared" si="16"/>
        <v>92.68010730285185</v>
      </c>
    </row>
    <row r="71" spans="1:4" ht="17.25" customHeight="1">
      <c r="A71" s="25" t="s">
        <v>33</v>
      </c>
      <c r="D71" s="25" t="s">
        <v>37</v>
      </c>
    </row>
    <row r="72" ht="33" customHeight="1">
      <c r="A72" s="1" t="s">
        <v>44</v>
      </c>
    </row>
    <row r="73" ht="15">
      <c r="B73" s="25"/>
    </row>
  </sheetData>
  <mergeCells count="18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K5:K6"/>
    <mergeCell ref="A36:A37"/>
    <mergeCell ref="B36:B37"/>
    <mergeCell ref="G5:J5"/>
    <mergeCell ref="H6:J6"/>
    <mergeCell ref="G6:G7"/>
    <mergeCell ref="A14:A15"/>
    <mergeCell ref="A16:A17"/>
  </mergeCells>
  <printOptions/>
  <pageMargins left="0.27" right="0.17" top="0.17" bottom="0.17" header="0.48" footer="0.25"/>
  <pageSetup fitToHeight="2" horizontalDpi="600" verticalDpi="600" orientation="landscape" paperSize="9" scale="60" r:id="rId1"/>
  <rowBreaks count="2" manualBreakCount="2">
    <brk id="21" max="11" man="1"/>
    <brk id="40" max="1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B73"/>
  <sheetViews>
    <sheetView showZeros="0" tabSelected="1" view="pageBreakPreview" zoomScale="75" zoomScaleSheetLayoutView="75" workbookViewId="0" topLeftCell="A1">
      <pane xSplit="1" ySplit="8" topLeftCell="B9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E55" sqref="E55"/>
    </sheetView>
  </sheetViews>
  <sheetFormatPr defaultColWidth="9.003906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25390625" style="1" customWidth="1"/>
    <col min="9" max="9" width="17.375" style="1" customWidth="1"/>
    <col min="10" max="10" width="17.625" style="1" customWidth="1"/>
    <col min="11" max="11" width="18.375" style="1" customWidth="1"/>
    <col min="12" max="12" width="8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201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5"/>
      <c r="B3" s="75"/>
      <c r="C3" s="75"/>
      <c r="D3" s="75"/>
      <c r="E3" s="75"/>
      <c r="F3" s="75"/>
      <c r="G3" s="24"/>
      <c r="H3" s="24"/>
      <c r="I3" s="24"/>
      <c r="J3" s="24"/>
      <c r="K3" s="24"/>
      <c r="L3" s="2"/>
      <c r="M3" s="2"/>
      <c r="N3" s="2"/>
    </row>
    <row r="4" spans="1:28" ht="12" customHeight="1">
      <c r="A4" s="78" t="s">
        <v>203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6" t="s">
        <v>29</v>
      </c>
      <c r="B5" s="72" t="s">
        <v>39</v>
      </c>
      <c r="C5" s="77" t="s">
        <v>47</v>
      </c>
      <c r="D5" s="77"/>
      <c r="E5" s="77"/>
      <c r="F5" s="77"/>
      <c r="G5" s="81" t="s">
        <v>196</v>
      </c>
      <c r="H5" s="82"/>
      <c r="I5" s="82"/>
      <c r="J5" s="83"/>
      <c r="K5" s="72" t="s">
        <v>34</v>
      </c>
      <c r="L5" s="79" t="s">
        <v>36</v>
      </c>
    </row>
    <row r="6" spans="1:12" ht="29.25" customHeight="1">
      <c r="A6" s="76"/>
      <c r="B6" s="73"/>
      <c r="C6" s="77" t="s">
        <v>10</v>
      </c>
      <c r="D6" s="77" t="s">
        <v>11</v>
      </c>
      <c r="E6" s="77"/>
      <c r="F6" s="77"/>
      <c r="G6" s="84" t="s">
        <v>10</v>
      </c>
      <c r="H6" s="81" t="s">
        <v>11</v>
      </c>
      <c r="I6" s="82"/>
      <c r="J6" s="83"/>
      <c r="K6" s="74"/>
      <c r="L6" s="80"/>
    </row>
    <row r="7" spans="1:12" ht="30.75" customHeight="1">
      <c r="A7" s="76"/>
      <c r="B7" s="74"/>
      <c r="C7" s="77"/>
      <c r="D7" s="30" t="s">
        <v>12</v>
      </c>
      <c r="E7" s="30" t="s">
        <v>13</v>
      </c>
      <c r="F7" s="30" t="s">
        <v>14</v>
      </c>
      <c r="G7" s="85"/>
      <c r="H7" s="30" t="s">
        <v>12</v>
      </c>
      <c r="I7" s="30" t="s">
        <v>13</v>
      </c>
      <c r="J7" s="30" t="s">
        <v>14</v>
      </c>
      <c r="K7" s="30" t="s">
        <v>35</v>
      </c>
      <c r="L7" s="30" t="s">
        <v>35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0">
        <v>12</v>
      </c>
    </row>
    <row r="9" spans="1:12" ht="30" customHeight="1">
      <c r="A9" s="16" t="s">
        <v>24</v>
      </c>
      <c r="B9" s="16"/>
      <c r="C9" s="38">
        <f aca="true" t="shared" si="0" ref="C9:J10">C10</f>
        <v>18000</v>
      </c>
      <c r="D9" s="38">
        <f t="shared" si="0"/>
        <v>0</v>
      </c>
      <c r="E9" s="38">
        <f t="shared" si="0"/>
        <v>0</v>
      </c>
      <c r="F9" s="38">
        <f t="shared" si="0"/>
        <v>18000</v>
      </c>
      <c r="G9" s="38">
        <f t="shared" si="0"/>
        <v>18000</v>
      </c>
      <c r="H9" s="38">
        <f t="shared" si="0"/>
        <v>0</v>
      </c>
      <c r="I9" s="38">
        <f t="shared" si="0"/>
        <v>0</v>
      </c>
      <c r="J9" s="38">
        <f t="shared" si="0"/>
        <v>18000</v>
      </c>
      <c r="K9" s="51">
        <f aca="true" t="shared" si="1" ref="K9:K15">G9-C9</f>
        <v>0</v>
      </c>
      <c r="L9" s="49">
        <f aca="true" t="shared" si="2" ref="L9:L15">G9/C9*100</f>
        <v>100</v>
      </c>
    </row>
    <row r="10" spans="1:12" ht="98.25" customHeight="1">
      <c r="A10" s="17" t="s">
        <v>25</v>
      </c>
      <c r="B10" s="17"/>
      <c r="C10" s="37">
        <f t="shared" si="0"/>
        <v>18000</v>
      </c>
      <c r="D10" s="37">
        <f t="shared" si="0"/>
        <v>0</v>
      </c>
      <c r="E10" s="37">
        <f t="shared" si="0"/>
        <v>0</v>
      </c>
      <c r="F10" s="37">
        <f t="shared" si="0"/>
        <v>18000</v>
      </c>
      <c r="G10" s="37">
        <f t="shared" si="0"/>
        <v>18000</v>
      </c>
      <c r="H10" s="37">
        <f t="shared" si="0"/>
        <v>0</v>
      </c>
      <c r="I10" s="37">
        <f t="shared" si="0"/>
        <v>0</v>
      </c>
      <c r="J10" s="37">
        <f t="shared" si="0"/>
        <v>18000</v>
      </c>
      <c r="K10" s="33">
        <f t="shared" si="1"/>
        <v>0</v>
      </c>
      <c r="L10" s="50">
        <f t="shared" si="2"/>
        <v>100</v>
      </c>
    </row>
    <row r="11" spans="1:12" ht="60.75" customHeight="1">
      <c r="A11" s="18" t="s">
        <v>30</v>
      </c>
      <c r="B11" s="65" t="s">
        <v>40</v>
      </c>
      <c r="C11" s="36">
        <f>D11+E11+F11</f>
        <v>18000</v>
      </c>
      <c r="D11" s="36"/>
      <c r="E11" s="36"/>
      <c r="F11" s="36">
        <v>18000</v>
      </c>
      <c r="G11" s="36">
        <f>H11+I11+J11</f>
        <v>18000</v>
      </c>
      <c r="H11" s="36"/>
      <c r="I11" s="36"/>
      <c r="J11" s="36">
        <v>18000</v>
      </c>
      <c r="K11" s="31">
        <f t="shared" si="1"/>
        <v>0</v>
      </c>
      <c r="L11" s="4">
        <f t="shared" si="2"/>
        <v>100</v>
      </c>
    </row>
    <row r="12" spans="1:12" ht="18.75" customHeight="1">
      <c r="A12" s="12" t="s">
        <v>17</v>
      </c>
      <c r="B12" s="12"/>
      <c r="C12" s="32">
        <f aca="true" t="shared" si="3" ref="C12:J12">C13</f>
        <v>526795</v>
      </c>
      <c r="D12" s="32">
        <f t="shared" si="3"/>
        <v>114934</v>
      </c>
      <c r="E12" s="32">
        <f t="shared" si="3"/>
        <v>400000</v>
      </c>
      <c r="F12" s="32">
        <f t="shared" si="3"/>
        <v>11861</v>
      </c>
      <c r="G12" s="32">
        <f t="shared" si="3"/>
        <v>521795</v>
      </c>
      <c r="H12" s="32">
        <f t="shared" si="3"/>
        <v>114934</v>
      </c>
      <c r="I12" s="32">
        <f t="shared" si="3"/>
        <v>400000</v>
      </c>
      <c r="J12" s="32">
        <f t="shared" si="3"/>
        <v>6861</v>
      </c>
      <c r="K12" s="51">
        <f t="shared" si="1"/>
        <v>-5000</v>
      </c>
      <c r="L12" s="49">
        <f t="shared" si="2"/>
        <v>99.05086418815668</v>
      </c>
    </row>
    <row r="13" spans="1:12" ht="15.75" customHeight="1">
      <c r="A13" s="7" t="s">
        <v>91</v>
      </c>
      <c r="B13" s="27"/>
      <c r="C13" s="37">
        <f aca="true" t="shared" si="4" ref="C13:J13">C14+C15+C16+C17+C18+C19+C20+C21+C22+C23+C24+C25</f>
        <v>526795</v>
      </c>
      <c r="D13" s="37">
        <f t="shared" si="4"/>
        <v>114934</v>
      </c>
      <c r="E13" s="37">
        <f t="shared" si="4"/>
        <v>400000</v>
      </c>
      <c r="F13" s="37">
        <f t="shared" si="4"/>
        <v>11861</v>
      </c>
      <c r="G13" s="37">
        <f t="shared" si="4"/>
        <v>521795</v>
      </c>
      <c r="H13" s="37">
        <f t="shared" si="4"/>
        <v>114934</v>
      </c>
      <c r="I13" s="37">
        <f t="shared" si="4"/>
        <v>400000</v>
      </c>
      <c r="J13" s="37">
        <f t="shared" si="4"/>
        <v>6861</v>
      </c>
      <c r="K13" s="33">
        <f t="shared" si="1"/>
        <v>-5000</v>
      </c>
      <c r="L13" s="50">
        <f t="shared" si="2"/>
        <v>99.05086418815668</v>
      </c>
    </row>
    <row r="14" spans="1:12" ht="54.75" customHeight="1">
      <c r="A14" s="90" t="s">
        <v>195</v>
      </c>
      <c r="B14" s="65" t="s">
        <v>40</v>
      </c>
      <c r="C14" s="34">
        <f aca="true" t="shared" si="5" ref="C14:C25">D14+E14+F14</f>
        <v>109592.5</v>
      </c>
      <c r="D14" s="34">
        <v>105899</v>
      </c>
      <c r="E14" s="34"/>
      <c r="F14" s="34">
        <v>3693.5</v>
      </c>
      <c r="G14" s="34">
        <f aca="true" t="shared" si="6" ref="G14:G25">H14+I14+J14</f>
        <v>109592.5</v>
      </c>
      <c r="H14" s="34">
        <v>105899</v>
      </c>
      <c r="I14" s="34"/>
      <c r="J14" s="34">
        <v>3693.5</v>
      </c>
      <c r="K14" s="31">
        <f t="shared" si="1"/>
        <v>0</v>
      </c>
      <c r="L14" s="4">
        <f t="shared" si="2"/>
        <v>100</v>
      </c>
    </row>
    <row r="15" spans="1:12" ht="52.5" customHeight="1">
      <c r="A15" s="91"/>
      <c r="B15" s="65" t="s">
        <v>40</v>
      </c>
      <c r="C15" s="34">
        <f t="shared" si="5"/>
        <v>2588.6</v>
      </c>
      <c r="D15" s="34"/>
      <c r="E15" s="34"/>
      <c r="F15" s="34">
        <v>2588.6</v>
      </c>
      <c r="G15" s="34">
        <f t="shared" si="6"/>
        <v>2588.6</v>
      </c>
      <c r="H15" s="34"/>
      <c r="I15" s="34"/>
      <c r="J15" s="34">
        <v>2588.6</v>
      </c>
      <c r="K15" s="31">
        <f t="shared" si="1"/>
        <v>0</v>
      </c>
      <c r="L15" s="4">
        <f t="shared" si="2"/>
        <v>100</v>
      </c>
    </row>
    <row r="16" spans="1:12" ht="45" customHeight="1">
      <c r="A16" s="90" t="s">
        <v>202</v>
      </c>
      <c r="B16" s="66" t="s">
        <v>41</v>
      </c>
      <c r="C16" s="34">
        <f t="shared" si="5"/>
        <v>3514.9</v>
      </c>
      <c r="D16" s="34">
        <v>3398</v>
      </c>
      <c r="E16" s="34"/>
      <c r="F16" s="34">
        <v>116.9</v>
      </c>
      <c r="G16" s="34">
        <f t="shared" si="6"/>
        <v>3514.9</v>
      </c>
      <c r="H16" s="34">
        <v>3398</v>
      </c>
      <c r="I16" s="34"/>
      <c r="J16" s="34">
        <v>116.9</v>
      </c>
      <c r="K16" s="31"/>
      <c r="L16" s="4"/>
    </row>
    <row r="17" spans="1:12" ht="44.25" customHeight="1">
      <c r="A17" s="91"/>
      <c r="B17" s="66" t="s">
        <v>41</v>
      </c>
      <c r="C17" s="34">
        <f t="shared" si="5"/>
        <v>100</v>
      </c>
      <c r="D17" s="34"/>
      <c r="E17" s="34"/>
      <c r="F17" s="34">
        <v>100</v>
      </c>
      <c r="G17" s="34">
        <f t="shared" si="6"/>
        <v>100</v>
      </c>
      <c r="H17" s="34"/>
      <c r="I17" s="34"/>
      <c r="J17" s="34">
        <v>100</v>
      </c>
      <c r="K17" s="31">
        <f aca="true" t="shared" si="7" ref="K17:K41">G17-C17</f>
        <v>0</v>
      </c>
      <c r="L17" s="4">
        <f aca="true" t="shared" si="8" ref="L17:L41">G17/C17*100</f>
        <v>100</v>
      </c>
    </row>
    <row r="18" spans="1:12" ht="62.25" customHeight="1">
      <c r="A18" s="64" t="s">
        <v>185</v>
      </c>
      <c r="B18" s="66" t="s">
        <v>41</v>
      </c>
      <c r="C18" s="34">
        <f t="shared" si="5"/>
        <v>2999</v>
      </c>
      <c r="D18" s="34">
        <v>2818</v>
      </c>
      <c r="E18" s="34"/>
      <c r="F18" s="34">
        <v>181</v>
      </c>
      <c r="G18" s="34">
        <f t="shared" si="6"/>
        <v>2999</v>
      </c>
      <c r="H18" s="34">
        <v>2818</v>
      </c>
      <c r="I18" s="34"/>
      <c r="J18" s="34">
        <v>181</v>
      </c>
      <c r="K18" s="31">
        <f t="shared" si="7"/>
        <v>0</v>
      </c>
      <c r="L18" s="4">
        <f t="shared" si="8"/>
        <v>100</v>
      </c>
    </row>
    <row r="19" spans="1:12" ht="78.75" customHeight="1">
      <c r="A19" s="64" t="s">
        <v>194</v>
      </c>
      <c r="B19" s="66" t="s">
        <v>41</v>
      </c>
      <c r="C19" s="34">
        <f t="shared" si="5"/>
        <v>3000</v>
      </c>
      <c r="D19" s="34">
        <v>2819</v>
      </c>
      <c r="E19" s="34"/>
      <c r="F19" s="34">
        <v>181</v>
      </c>
      <c r="G19" s="34">
        <f t="shared" si="6"/>
        <v>3000</v>
      </c>
      <c r="H19" s="34">
        <v>2819</v>
      </c>
      <c r="I19" s="34"/>
      <c r="J19" s="34">
        <v>181</v>
      </c>
      <c r="K19" s="31">
        <f t="shared" si="7"/>
        <v>0</v>
      </c>
      <c r="L19" s="4">
        <f t="shared" si="8"/>
        <v>100</v>
      </c>
    </row>
    <row r="20" spans="1:12" ht="61.5" customHeight="1">
      <c r="A20" s="22" t="s">
        <v>74</v>
      </c>
      <c r="B20" s="65" t="s">
        <v>40</v>
      </c>
      <c r="C20" s="34">
        <f t="shared" si="5"/>
        <v>16185.9</v>
      </c>
      <c r="D20" s="34"/>
      <c r="E20" s="34">
        <v>16185.9</v>
      </c>
      <c r="F20" s="34"/>
      <c r="G20" s="34">
        <f t="shared" si="6"/>
        <v>16185.9</v>
      </c>
      <c r="H20" s="34"/>
      <c r="I20" s="34">
        <v>16185.9</v>
      </c>
      <c r="J20" s="34"/>
      <c r="K20" s="31">
        <f t="shared" si="7"/>
        <v>0</v>
      </c>
      <c r="L20" s="4">
        <f t="shared" si="8"/>
        <v>100</v>
      </c>
    </row>
    <row r="21" spans="1:12" ht="60.75" customHeight="1">
      <c r="A21" s="22" t="s">
        <v>75</v>
      </c>
      <c r="B21" s="67" t="s">
        <v>41</v>
      </c>
      <c r="C21" s="34">
        <f t="shared" si="5"/>
        <v>60.1</v>
      </c>
      <c r="D21" s="34"/>
      <c r="E21" s="34">
        <v>60.1</v>
      </c>
      <c r="F21" s="34"/>
      <c r="G21" s="34">
        <f t="shared" si="6"/>
        <v>60.1</v>
      </c>
      <c r="H21" s="34"/>
      <c r="I21" s="34">
        <v>60.1</v>
      </c>
      <c r="J21" s="34"/>
      <c r="K21" s="31">
        <f t="shared" si="7"/>
        <v>0</v>
      </c>
      <c r="L21" s="4">
        <f t="shared" si="8"/>
        <v>100</v>
      </c>
    </row>
    <row r="22" spans="1:12" ht="66" customHeight="1">
      <c r="A22" s="22" t="s">
        <v>45</v>
      </c>
      <c r="B22" s="65" t="s">
        <v>40</v>
      </c>
      <c r="C22" s="34">
        <f t="shared" si="5"/>
        <v>98705.2</v>
      </c>
      <c r="D22" s="34"/>
      <c r="E22" s="34">
        <v>98705.2</v>
      </c>
      <c r="F22" s="34"/>
      <c r="G22" s="34">
        <f t="shared" si="6"/>
        <v>98705.2</v>
      </c>
      <c r="H22" s="34"/>
      <c r="I22" s="34">
        <v>98705.2</v>
      </c>
      <c r="J22" s="34"/>
      <c r="K22" s="31">
        <f t="shared" si="7"/>
        <v>0</v>
      </c>
      <c r="L22" s="4">
        <f t="shared" si="8"/>
        <v>100</v>
      </c>
    </row>
    <row r="23" spans="1:12" ht="93" customHeight="1">
      <c r="A23" s="22" t="s">
        <v>107</v>
      </c>
      <c r="B23" s="65" t="s">
        <v>40</v>
      </c>
      <c r="C23" s="34">
        <f t="shared" si="5"/>
        <v>186976.9</v>
      </c>
      <c r="D23" s="34"/>
      <c r="E23" s="34">
        <v>186976.9</v>
      </c>
      <c r="F23" s="34"/>
      <c r="G23" s="34">
        <f t="shared" si="6"/>
        <v>186976.9</v>
      </c>
      <c r="H23" s="34"/>
      <c r="I23" s="34">
        <v>186976.9</v>
      </c>
      <c r="J23" s="34"/>
      <c r="K23" s="31">
        <f t="shared" si="7"/>
        <v>0</v>
      </c>
      <c r="L23" s="4">
        <f t="shared" si="8"/>
        <v>100</v>
      </c>
    </row>
    <row r="24" spans="1:12" ht="76.5" customHeight="1">
      <c r="A24" s="22" t="s">
        <v>81</v>
      </c>
      <c r="B24" s="65" t="s">
        <v>40</v>
      </c>
      <c r="C24" s="34">
        <f t="shared" si="5"/>
        <v>98071.9</v>
      </c>
      <c r="D24" s="34"/>
      <c r="E24" s="34">
        <v>98071.9</v>
      </c>
      <c r="F24" s="34"/>
      <c r="G24" s="34">
        <f t="shared" si="6"/>
        <v>98071.9</v>
      </c>
      <c r="H24" s="34"/>
      <c r="I24" s="34">
        <v>98071.9</v>
      </c>
      <c r="J24" s="34"/>
      <c r="K24" s="31">
        <f t="shared" si="7"/>
        <v>0</v>
      </c>
      <c r="L24" s="4">
        <f t="shared" si="8"/>
        <v>100</v>
      </c>
    </row>
    <row r="25" spans="1:12" ht="63.75" customHeight="1">
      <c r="A25" s="22" t="s">
        <v>151</v>
      </c>
      <c r="B25" s="65" t="s">
        <v>40</v>
      </c>
      <c r="C25" s="34">
        <f t="shared" si="5"/>
        <v>5000</v>
      </c>
      <c r="D25" s="34"/>
      <c r="E25" s="34"/>
      <c r="F25" s="34">
        <v>5000</v>
      </c>
      <c r="G25" s="34">
        <f t="shared" si="6"/>
        <v>0</v>
      </c>
      <c r="H25" s="34"/>
      <c r="I25" s="34"/>
      <c r="J25" s="34"/>
      <c r="K25" s="31">
        <f t="shared" si="7"/>
        <v>-5000</v>
      </c>
      <c r="L25" s="4">
        <f t="shared" si="8"/>
        <v>0</v>
      </c>
    </row>
    <row r="26" spans="1:12" ht="30.75" customHeight="1">
      <c r="A26" s="6" t="s">
        <v>18</v>
      </c>
      <c r="B26" s="6"/>
      <c r="C26" s="32">
        <f aca="true" t="shared" si="9" ref="C26:J26">C27+C32+C35</f>
        <v>204186.9</v>
      </c>
      <c r="D26" s="32">
        <f t="shared" si="9"/>
        <v>0</v>
      </c>
      <c r="E26" s="32">
        <f t="shared" si="9"/>
        <v>81323.9</v>
      </c>
      <c r="F26" s="32">
        <f t="shared" si="9"/>
        <v>122863</v>
      </c>
      <c r="G26" s="32">
        <f t="shared" si="9"/>
        <v>203016.6</v>
      </c>
      <c r="H26" s="32">
        <f t="shared" si="9"/>
        <v>0</v>
      </c>
      <c r="I26" s="32">
        <f t="shared" si="9"/>
        <v>81323.9</v>
      </c>
      <c r="J26" s="32">
        <f t="shared" si="9"/>
        <v>121692.7</v>
      </c>
      <c r="K26" s="51">
        <f t="shared" si="7"/>
        <v>-1170.2999999999884</v>
      </c>
      <c r="L26" s="49">
        <f t="shared" si="8"/>
        <v>99.42684863720444</v>
      </c>
    </row>
    <row r="27" spans="1:12" ht="15.75" customHeight="1">
      <c r="A27" s="7" t="s">
        <v>22</v>
      </c>
      <c r="B27" s="27"/>
      <c r="C27" s="35">
        <f aca="true" t="shared" si="10" ref="C27:J27">C28+C29+C30+C31</f>
        <v>52796.9</v>
      </c>
      <c r="D27" s="35">
        <f t="shared" si="10"/>
        <v>0</v>
      </c>
      <c r="E27" s="35">
        <f t="shared" si="10"/>
        <v>19933.9</v>
      </c>
      <c r="F27" s="35">
        <f t="shared" si="10"/>
        <v>32863</v>
      </c>
      <c r="G27" s="35">
        <f t="shared" si="10"/>
        <v>51626.600000000006</v>
      </c>
      <c r="H27" s="35">
        <f t="shared" si="10"/>
        <v>0</v>
      </c>
      <c r="I27" s="35">
        <f t="shared" si="10"/>
        <v>19933.9</v>
      </c>
      <c r="J27" s="35">
        <f t="shared" si="10"/>
        <v>31692.7</v>
      </c>
      <c r="K27" s="33">
        <f t="shared" si="7"/>
        <v>-1170.2999999999956</v>
      </c>
      <c r="L27" s="50">
        <f t="shared" si="8"/>
        <v>97.78339258554954</v>
      </c>
    </row>
    <row r="28" spans="1:12" ht="34.5" customHeight="1">
      <c r="A28" s="10" t="s">
        <v>76</v>
      </c>
      <c r="B28" s="65" t="s">
        <v>40</v>
      </c>
      <c r="C28" s="34">
        <f>D28+E28+F28</f>
        <v>16500</v>
      </c>
      <c r="D28" s="34"/>
      <c r="E28" s="34"/>
      <c r="F28" s="34">
        <v>16500</v>
      </c>
      <c r="G28" s="34">
        <f>H28+I28+J28</f>
        <v>16012.3</v>
      </c>
      <c r="H28" s="34"/>
      <c r="I28" s="34"/>
      <c r="J28" s="34">
        <v>16012.3</v>
      </c>
      <c r="K28" s="31">
        <f t="shared" si="7"/>
        <v>-487.7000000000007</v>
      </c>
      <c r="L28" s="4">
        <f t="shared" si="8"/>
        <v>97.04424242424243</v>
      </c>
    </row>
    <row r="29" spans="1:12" ht="50.25" customHeight="1">
      <c r="A29" s="10" t="s">
        <v>126</v>
      </c>
      <c r="B29" s="65" t="s">
        <v>40</v>
      </c>
      <c r="C29" s="34">
        <f>D29+E29+F29</f>
        <v>3197.4</v>
      </c>
      <c r="D29" s="34"/>
      <c r="E29" s="34"/>
      <c r="F29" s="34">
        <v>3197.4</v>
      </c>
      <c r="G29" s="34">
        <f>H29+I29+J29</f>
        <v>3197.4</v>
      </c>
      <c r="H29" s="34"/>
      <c r="I29" s="34"/>
      <c r="J29" s="34">
        <v>3197.4</v>
      </c>
      <c r="K29" s="31">
        <f t="shared" si="7"/>
        <v>0</v>
      </c>
      <c r="L29" s="4">
        <f t="shared" si="8"/>
        <v>100</v>
      </c>
    </row>
    <row r="30" spans="1:12" ht="48.75" customHeight="1">
      <c r="A30" s="10" t="s">
        <v>88</v>
      </c>
      <c r="B30" s="65" t="s">
        <v>40</v>
      </c>
      <c r="C30" s="34">
        <f>D30+E30+F30</f>
        <v>13165.6</v>
      </c>
      <c r="D30" s="34"/>
      <c r="E30" s="34"/>
      <c r="F30" s="34">
        <v>13165.6</v>
      </c>
      <c r="G30" s="34">
        <f>H30+I30+J30</f>
        <v>12483</v>
      </c>
      <c r="H30" s="34"/>
      <c r="I30" s="34"/>
      <c r="J30" s="34">
        <v>12483</v>
      </c>
      <c r="K30" s="31">
        <f t="shared" si="7"/>
        <v>-682.6000000000004</v>
      </c>
      <c r="L30" s="4">
        <f t="shared" si="8"/>
        <v>94.81527617427234</v>
      </c>
    </row>
    <row r="31" spans="1:12" ht="30.75" customHeight="1">
      <c r="A31" s="19" t="s">
        <v>77</v>
      </c>
      <c r="B31" s="65" t="s">
        <v>40</v>
      </c>
      <c r="C31" s="34">
        <f>D31+E31+F31</f>
        <v>19933.9</v>
      </c>
      <c r="D31" s="34"/>
      <c r="E31" s="34">
        <v>19933.9</v>
      </c>
      <c r="F31" s="34"/>
      <c r="G31" s="34">
        <f>H31+I31+J31</f>
        <v>19933.9</v>
      </c>
      <c r="H31" s="34"/>
      <c r="I31" s="34">
        <v>19933.9</v>
      </c>
      <c r="J31" s="34"/>
      <c r="K31" s="31">
        <f t="shared" si="7"/>
        <v>0</v>
      </c>
      <c r="L31" s="4">
        <f t="shared" si="8"/>
        <v>100</v>
      </c>
    </row>
    <row r="32" spans="1:12" ht="17.25" customHeight="1">
      <c r="A32" s="7" t="s">
        <v>15</v>
      </c>
      <c r="B32" s="27"/>
      <c r="C32" s="35">
        <f aca="true" t="shared" si="11" ref="C32:J32">C33+C34</f>
        <v>91390</v>
      </c>
      <c r="D32" s="35">
        <f t="shared" si="11"/>
        <v>0</v>
      </c>
      <c r="E32" s="35">
        <f t="shared" si="11"/>
        <v>61390</v>
      </c>
      <c r="F32" s="35">
        <f t="shared" si="11"/>
        <v>30000</v>
      </c>
      <c r="G32" s="35">
        <f t="shared" si="11"/>
        <v>91390</v>
      </c>
      <c r="H32" s="35">
        <f t="shared" si="11"/>
        <v>0</v>
      </c>
      <c r="I32" s="35">
        <f t="shared" si="11"/>
        <v>61390</v>
      </c>
      <c r="J32" s="35">
        <f t="shared" si="11"/>
        <v>30000</v>
      </c>
      <c r="K32" s="31">
        <f t="shared" si="7"/>
        <v>0</v>
      </c>
      <c r="L32" s="4">
        <f t="shared" si="8"/>
        <v>100</v>
      </c>
    </row>
    <row r="33" spans="1:12" ht="45.75" customHeight="1">
      <c r="A33" s="10" t="s">
        <v>170</v>
      </c>
      <c r="B33" s="65" t="s">
        <v>40</v>
      </c>
      <c r="C33" s="36">
        <f>D33+E33+F33</f>
        <v>5000</v>
      </c>
      <c r="D33" s="36"/>
      <c r="E33" s="36"/>
      <c r="F33" s="36">
        <v>5000</v>
      </c>
      <c r="G33" s="36">
        <f>H33+I33+J33</f>
        <v>5000</v>
      </c>
      <c r="H33" s="36"/>
      <c r="I33" s="36"/>
      <c r="J33" s="36">
        <v>5000</v>
      </c>
      <c r="K33" s="36">
        <f t="shared" si="7"/>
        <v>0</v>
      </c>
      <c r="L33" s="13">
        <f t="shared" si="8"/>
        <v>100</v>
      </c>
    </row>
    <row r="34" spans="1:12" ht="63.75" customHeight="1">
      <c r="A34" s="10" t="s">
        <v>99</v>
      </c>
      <c r="B34" s="65" t="s">
        <v>40</v>
      </c>
      <c r="C34" s="36">
        <f>D34+E34+F34</f>
        <v>86390</v>
      </c>
      <c r="D34" s="36"/>
      <c r="E34" s="36">
        <v>61390</v>
      </c>
      <c r="F34" s="36">
        <v>25000</v>
      </c>
      <c r="G34" s="36">
        <f>H34+I34+J34</f>
        <v>86390</v>
      </c>
      <c r="H34" s="36"/>
      <c r="I34" s="36">
        <v>61390</v>
      </c>
      <c r="J34" s="36">
        <v>25000</v>
      </c>
      <c r="K34" s="36">
        <f t="shared" si="7"/>
        <v>0</v>
      </c>
      <c r="L34" s="13">
        <f t="shared" si="8"/>
        <v>100</v>
      </c>
    </row>
    <row r="35" spans="1:12" ht="15.75" customHeight="1">
      <c r="A35" s="11" t="s">
        <v>27</v>
      </c>
      <c r="B35" s="68"/>
      <c r="C35" s="37">
        <f aca="true" t="shared" si="12" ref="C35:J35">C36+C37</f>
        <v>60000</v>
      </c>
      <c r="D35" s="37">
        <f t="shared" si="12"/>
        <v>0</v>
      </c>
      <c r="E35" s="37">
        <f t="shared" si="12"/>
        <v>0</v>
      </c>
      <c r="F35" s="37">
        <f t="shared" si="12"/>
        <v>60000</v>
      </c>
      <c r="G35" s="37">
        <f t="shared" si="12"/>
        <v>60000</v>
      </c>
      <c r="H35" s="37">
        <f t="shared" si="12"/>
        <v>0</v>
      </c>
      <c r="I35" s="37">
        <f t="shared" si="12"/>
        <v>0</v>
      </c>
      <c r="J35" s="37">
        <f t="shared" si="12"/>
        <v>60000</v>
      </c>
      <c r="K35" s="37">
        <f t="shared" si="7"/>
        <v>0</v>
      </c>
      <c r="L35" s="52">
        <f t="shared" si="8"/>
        <v>100</v>
      </c>
    </row>
    <row r="36" spans="1:12" ht="33.75" customHeight="1">
      <c r="A36" s="86" t="s">
        <v>111</v>
      </c>
      <c r="B36" s="92" t="s">
        <v>40</v>
      </c>
      <c r="C36" s="36">
        <f>D36+E36+F36</f>
        <v>59588.2</v>
      </c>
      <c r="D36" s="36"/>
      <c r="E36" s="36"/>
      <c r="F36" s="36">
        <v>59588.2</v>
      </c>
      <c r="G36" s="36">
        <f>H36+I36+J36</f>
        <v>59588.2</v>
      </c>
      <c r="H36" s="36"/>
      <c r="I36" s="36"/>
      <c r="J36" s="36">
        <v>59588.2</v>
      </c>
      <c r="K36" s="36">
        <f t="shared" si="7"/>
        <v>0</v>
      </c>
      <c r="L36" s="52">
        <f t="shared" si="8"/>
        <v>100</v>
      </c>
    </row>
    <row r="37" spans="1:12" ht="29.25" customHeight="1">
      <c r="A37" s="87"/>
      <c r="B37" s="93"/>
      <c r="C37" s="36">
        <f>D37+E37+F37</f>
        <v>411.8</v>
      </c>
      <c r="D37" s="36"/>
      <c r="E37" s="36"/>
      <c r="F37" s="36">
        <v>411.8</v>
      </c>
      <c r="G37" s="36">
        <f>H37+I37+J37</f>
        <v>411.8</v>
      </c>
      <c r="H37" s="36"/>
      <c r="I37" s="36"/>
      <c r="J37" s="36">
        <v>411.8</v>
      </c>
      <c r="K37" s="36">
        <f t="shared" si="7"/>
        <v>0</v>
      </c>
      <c r="L37" s="13">
        <f t="shared" si="8"/>
        <v>100</v>
      </c>
    </row>
    <row r="38" spans="1:12" ht="18" customHeight="1">
      <c r="A38" s="12" t="s">
        <v>19</v>
      </c>
      <c r="B38" s="69"/>
      <c r="C38" s="38">
        <f aca="true" t="shared" si="13" ref="C38:J38">C39+C58</f>
        <v>157388.9</v>
      </c>
      <c r="D38" s="38">
        <f t="shared" si="13"/>
        <v>0</v>
      </c>
      <c r="E38" s="38">
        <f t="shared" si="13"/>
        <v>0</v>
      </c>
      <c r="F38" s="38">
        <f t="shared" si="13"/>
        <v>157388.9</v>
      </c>
      <c r="G38" s="38">
        <f t="shared" si="13"/>
        <v>148082.7</v>
      </c>
      <c r="H38" s="38">
        <f t="shared" si="13"/>
        <v>0</v>
      </c>
      <c r="I38" s="38">
        <f t="shared" si="13"/>
        <v>0</v>
      </c>
      <c r="J38" s="38">
        <f t="shared" si="13"/>
        <v>148082.7</v>
      </c>
      <c r="K38" s="38">
        <f t="shared" si="7"/>
        <v>-9306.199999999983</v>
      </c>
      <c r="L38" s="14">
        <f t="shared" si="8"/>
        <v>94.08713066804584</v>
      </c>
    </row>
    <row r="39" spans="1:12" ht="18" customHeight="1">
      <c r="A39" s="7" t="s">
        <v>16</v>
      </c>
      <c r="B39" s="27"/>
      <c r="C39" s="37">
        <f aca="true" t="shared" si="14" ref="C39:J39">C40+C41+C44+C47+C50+C53+C54+C55+C56+C57</f>
        <v>156888.9</v>
      </c>
      <c r="D39" s="37">
        <f t="shared" si="14"/>
        <v>0</v>
      </c>
      <c r="E39" s="37">
        <f t="shared" si="14"/>
        <v>0</v>
      </c>
      <c r="F39" s="37">
        <f t="shared" si="14"/>
        <v>156888.9</v>
      </c>
      <c r="G39" s="37">
        <f t="shared" si="14"/>
        <v>148082.7</v>
      </c>
      <c r="H39" s="37">
        <f t="shared" si="14"/>
        <v>0</v>
      </c>
      <c r="I39" s="37">
        <f t="shared" si="14"/>
        <v>0</v>
      </c>
      <c r="J39" s="37">
        <f t="shared" si="14"/>
        <v>148082.7</v>
      </c>
      <c r="K39" s="37">
        <f t="shared" si="7"/>
        <v>-8806.199999999983</v>
      </c>
      <c r="L39" s="52">
        <f t="shared" si="8"/>
        <v>94.38698340035529</v>
      </c>
    </row>
    <row r="40" spans="1:12" ht="82.5" customHeight="1">
      <c r="A40" s="8" t="s">
        <v>205</v>
      </c>
      <c r="B40" s="65" t="s">
        <v>40</v>
      </c>
      <c r="C40" s="36">
        <f>D40+E40+F40</f>
        <v>22800</v>
      </c>
      <c r="D40" s="36"/>
      <c r="E40" s="36"/>
      <c r="F40" s="36">
        <v>22800</v>
      </c>
      <c r="G40" s="36">
        <f>H40+I40+J40</f>
        <v>22800</v>
      </c>
      <c r="H40" s="36"/>
      <c r="I40" s="36"/>
      <c r="J40" s="36">
        <v>22800</v>
      </c>
      <c r="K40" s="36">
        <f t="shared" si="7"/>
        <v>0</v>
      </c>
      <c r="L40" s="13">
        <f t="shared" si="8"/>
        <v>100</v>
      </c>
    </row>
    <row r="41" spans="1:12" ht="68.25" customHeight="1">
      <c r="A41" s="8" t="s">
        <v>183</v>
      </c>
      <c r="B41" s="65" t="s">
        <v>40</v>
      </c>
      <c r="C41" s="36">
        <f>D41+E41+F41</f>
        <v>3884.6</v>
      </c>
      <c r="D41" s="36"/>
      <c r="E41" s="36"/>
      <c r="F41" s="36">
        <v>3884.6</v>
      </c>
      <c r="G41" s="36">
        <f>H41+I41+J41</f>
        <v>1884.6</v>
      </c>
      <c r="H41" s="36"/>
      <c r="I41" s="36"/>
      <c r="J41" s="36">
        <v>1884.6</v>
      </c>
      <c r="K41" s="36">
        <f t="shared" si="7"/>
        <v>-2000</v>
      </c>
      <c r="L41" s="13">
        <f t="shared" si="8"/>
        <v>48.514647582762706</v>
      </c>
    </row>
    <row r="42" spans="1:12" ht="16.5" customHeight="1">
      <c r="A42" s="8" t="s">
        <v>115</v>
      </c>
      <c r="B42" s="65"/>
      <c r="C42" s="36"/>
      <c r="D42" s="36"/>
      <c r="E42" s="36"/>
      <c r="F42" s="36"/>
      <c r="G42" s="36"/>
      <c r="H42" s="36"/>
      <c r="I42" s="36"/>
      <c r="J42" s="36"/>
      <c r="K42" s="36"/>
      <c r="L42" s="13"/>
    </row>
    <row r="43" spans="1:12" ht="39.75" customHeight="1">
      <c r="A43" s="8" t="s">
        <v>189</v>
      </c>
      <c r="B43" s="65"/>
      <c r="C43" s="36">
        <f>D43+E43+F43</f>
        <v>1884.6</v>
      </c>
      <c r="D43" s="36"/>
      <c r="E43" s="36"/>
      <c r="F43" s="36">
        <v>1884.6</v>
      </c>
      <c r="G43" s="36">
        <f aca="true" t="shared" si="15" ref="G43:G57">H43+I43+J43</f>
        <v>1884.6</v>
      </c>
      <c r="H43" s="36"/>
      <c r="I43" s="36"/>
      <c r="J43" s="36">
        <v>1884.6</v>
      </c>
      <c r="K43" s="36">
        <f aca="true" t="shared" si="16" ref="K43:K69">G43-C43</f>
        <v>0</v>
      </c>
      <c r="L43" s="13">
        <f>G43/C43*100</f>
        <v>100</v>
      </c>
    </row>
    <row r="44" spans="1:12" ht="63" customHeight="1">
      <c r="A44" s="8" t="s">
        <v>122</v>
      </c>
      <c r="B44" s="65" t="s">
        <v>40</v>
      </c>
      <c r="C44" s="36">
        <f>D44+E44+F44</f>
        <v>84253.2</v>
      </c>
      <c r="D44" s="36"/>
      <c r="E44" s="36"/>
      <c r="F44" s="36">
        <v>84253.2</v>
      </c>
      <c r="G44" s="36">
        <f t="shared" si="15"/>
        <v>83856</v>
      </c>
      <c r="H44" s="36"/>
      <c r="I44" s="36"/>
      <c r="J44" s="36">
        <v>83856</v>
      </c>
      <c r="K44" s="36">
        <f t="shared" si="16"/>
        <v>-397.1999999999971</v>
      </c>
      <c r="L44" s="13">
        <f>G44/C44*100</f>
        <v>99.52856390024355</v>
      </c>
    </row>
    <row r="45" spans="1:12" ht="21" customHeight="1">
      <c r="A45" s="8" t="s">
        <v>115</v>
      </c>
      <c r="B45" s="65"/>
      <c r="C45" s="36"/>
      <c r="D45" s="36"/>
      <c r="E45" s="36"/>
      <c r="F45" s="36"/>
      <c r="G45" s="36">
        <f t="shared" si="15"/>
        <v>0</v>
      </c>
      <c r="H45" s="36"/>
      <c r="I45" s="36"/>
      <c r="J45" s="36"/>
      <c r="K45" s="36">
        <f t="shared" si="16"/>
        <v>0</v>
      </c>
      <c r="L45" s="13"/>
    </row>
    <row r="46" spans="1:12" ht="30" customHeight="1">
      <c r="A46" s="8" t="s">
        <v>188</v>
      </c>
      <c r="B46" s="65"/>
      <c r="C46" s="36">
        <f>D46+E46+F46</f>
        <v>3283.8</v>
      </c>
      <c r="D46" s="36"/>
      <c r="E46" s="36"/>
      <c r="F46" s="36">
        <v>3283.8</v>
      </c>
      <c r="G46" s="36">
        <f t="shared" si="15"/>
        <v>2886.6</v>
      </c>
      <c r="H46" s="36"/>
      <c r="I46" s="36"/>
      <c r="J46" s="36">
        <v>2886.6</v>
      </c>
      <c r="K46" s="36">
        <f t="shared" si="16"/>
        <v>-397.2000000000003</v>
      </c>
      <c r="L46" s="13">
        <f>G46/C46*100</f>
        <v>87.90425726292709</v>
      </c>
    </row>
    <row r="47" spans="1:12" ht="81.75" customHeight="1">
      <c r="A47" s="8" t="s">
        <v>87</v>
      </c>
      <c r="B47" s="65" t="s">
        <v>40</v>
      </c>
      <c r="C47" s="36">
        <f>D47+E47+F47</f>
        <v>13200</v>
      </c>
      <c r="D47" s="36"/>
      <c r="E47" s="36"/>
      <c r="F47" s="36">
        <v>13200</v>
      </c>
      <c r="G47" s="36">
        <f t="shared" si="15"/>
        <v>13175.7</v>
      </c>
      <c r="H47" s="36"/>
      <c r="I47" s="36"/>
      <c r="J47" s="36">
        <v>13175.7</v>
      </c>
      <c r="K47" s="36">
        <f t="shared" si="16"/>
        <v>-24.299999999999272</v>
      </c>
      <c r="L47" s="13">
        <f>G47/C47*100</f>
        <v>99.81590909090909</v>
      </c>
    </row>
    <row r="48" spans="1:12" ht="24" customHeight="1">
      <c r="A48" s="8" t="s">
        <v>115</v>
      </c>
      <c r="B48" s="65"/>
      <c r="C48" s="36"/>
      <c r="D48" s="36"/>
      <c r="E48" s="36"/>
      <c r="F48" s="36"/>
      <c r="G48" s="36">
        <f t="shared" si="15"/>
        <v>0</v>
      </c>
      <c r="H48" s="36"/>
      <c r="I48" s="36"/>
      <c r="J48" s="36"/>
      <c r="K48" s="36">
        <f t="shared" si="16"/>
        <v>0</v>
      </c>
      <c r="L48" s="13"/>
    </row>
    <row r="49" spans="1:12" ht="33" customHeight="1">
      <c r="A49" s="8" t="s">
        <v>187</v>
      </c>
      <c r="B49" s="65"/>
      <c r="C49" s="36">
        <f>D49+E49+F49</f>
        <v>3610</v>
      </c>
      <c r="D49" s="36"/>
      <c r="E49" s="36"/>
      <c r="F49" s="36">
        <v>3610</v>
      </c>
      <c r="G49" s="36">
        <f t="shared" si="15"/>
        <v>3585.7</v>
      </c>
      <c r="H49" s="36"/>
      <c r="I49" s="36"/>
      <c r="J49" s="36">
        <v>3585.7</v>
      </c>
      <c r="K49" s="36">
        <f t="shared" si="16"/>
        <v>-24.300000000000182</v>
      </c>
      <c r="L49" s="13">
        <f>G49/C49*100</f>
        <v>99.32686980609418</v>
      </c>
    </row>
    <row r="50" spans="1:12" ht="63" customHeight="1">
      <c r="A50" s="10" t="s">
        <v>68</v>
      </c>
      <c r="B50" s="65" t="s">
        <v>40</v>
      </c>
      <c r="C50" s="36">
        <f>D50+E50+F50</f>
        <v>26558.7</v>
      </c>
      <c r="D50" s="36"/>
      <c r="E50" s="36"/>
      <c r="F50" s="36">
        <v>26558.7</v>
      </c>
      <c r="G50" s="36">
        <f t="shared" si="15"/>
        <v>25371.9</v>
      </c>
      <c r="H50" s="36"/>
      <c r="I50" s="36"/>
      <c r="J50" s="36">
        <v>25371.9</v>
      </c>
      <c r="K50" s="36">
        <f t="shared" si="16"/>
        <v>-1186.7999999999993</v>
      </c>
      <c r="L50" s="13">
        <f>G50/C50*100</f>
        <v>95.53140778727874</v>
      </c>
    </row>
    <row r="51" spans="1:12" ht="24" customHeight="1">
      <c r="A51" s="8" t="s">
        <v>115</v>
      </c>
      <c r="B51" s="65"/>
      <c r="C51" s="36"/>
      <c r="D51" s="36"/>
      <c r="E51" s="36"/>
      <c r="G51" s="36">
        <f t="shared" si="15"/>
        <v>0</v>
      </c>
      <c r="H51" s="36"/>
      <c r="I51" s="36"/>
      <c r="J51" s="36"/>
      <c r="K51" s="36">
        <f t="shared" si="16"/>
        <v>0</v>
      </c>
      <c r="L51" s="13"/>
    </row>
    <row r="52" spans="1:12" ht="35.25" customHeight="1">
      <c r="A52" s="8" t="s">
        <v>186</v>
      </c>
      <c r="B52" s="65"/>
      <c r="C52" s="36">
        <f aca="true" t="shared" si="17" ref="C52:C57">D52+E52+F52</f>
        <v>4389.8</v>
      </c>
      <c r="D52" s="36"/>
      <c r="E52" s="36"/>
      <c r="F52" s="36">
        <v>4389.8</v>
      </c>
      <c r="G52" s="36">
        <f t="shared" si="15"/>
        <v>3203</v>
      </c>
      <c r="H52" s="36"/>
      <c r="I52" s="36"/>
      <c r="J52" s="36">
        <v>3203</v>
      </c>
      <c r="K52" s="36">
        <f t="shared" si="16"/>
        <v>-1186.8000000000002</v>
      </c>
      <c r="L52" s="13">
        <f aca="true" t="shared" si="18" ref="L52:L69">G52/C52*100</f>
        <v>72.96459975397512</v>
      </c>
    </row>
    <row r="53" spans="1:12" ht="156.75" customHeight="1">
      <c r="A53" s="8" t="s">
        <v>208</v>
      </c>
      <c r="B53" s="65" t="s">
        <v>40</v>
      </c>
      <c r="C53" s="36">
        <f t="shared" si="17"/>
        <v>1000</v>
      </c>
      <c r="D53" s="36"/>
      <c r="E53" s="36"/>
      <c r="F53" s="36">
        <v>1000</v>
      </c>
      <c r="G53" s="36">
        <f t="shared" si="15"/>
        <v>0</v>
      </c>
      <c r="H53" s="36"/>
      <c r="I53" s="36"/>
      <c r="J53" s="36"/>
      <c r="K53" s="36">
        <f t="shared" si="16"/>
        <v>-1000</v>
      </c>
      <c r="L53" s="13">
        <f t="shared" si="18"/>
        <v>0</v>
      </c>
    </row>
    <row r="54" spans="1:12" ht="91.5" customHeight="1">
      <c r="A54" s="8" t="s">
        <v>153</v>
      </c>
      <c r="B54" s="65" t="s">
        <v>40</v>
      </c>
      <c r="C54" s="36">
        <f t="shared" si="17"/>
        <v>1000</v>
      </c>
      <c r="D54" s="36"/>
      <c r="E54" s="36"/>
      <c r="F54" s="36">
        <v>1000</v>
      </c>
      <c r="G54" s="36">
        <f t="shared" si="15"/>
        <v>994.5</v>
      </c>
      <c r="H54" s="36"/>
      <c r="I54" s="36"/>
      <c r="J54" s="36">
        <v>994.5</v>
      </c>
      <c r="K54" s="36">
        <f t="shared" si="16"/>
        <v>-5.5</v>
      </c>
      <c r="L54" s="13">
        <f t="shared" si="18"/>
        <v>99.45</v>
      </c>
    </row>
    <row r="55" spans="1:12" ht="108" customHeight="1">
      <c r="A55" s="8" t="s">
        <v>154</v>
      </c>
      <c r="B55" s="65" t="s">
        <v>40</v>
      </c>
      <c r="C55" s="36">
        <f t="shared" si="17"/>
        <v>1000</v>
      </c>
      <c r="D55" s="36"/>
      <c r="E55" s="36"/>
      <c r="F55" s="36">
        <v>1000</v>
      </c>
      <c r="G55" s="36">
        <f t="shared" si="15"/>
        <v>0</v>
      </c>
      <c r="H55" s="36"/>
      <c r="I55" s="36"/>
      <c r="J55" s="36"/>
      <c r="K55" s="36">
        <f t="shared" si="16"/>
        <v>-1000</v>
      </c>
      <c r="L55" s="13">
        <f t="shared" si="18"/>
        <v>0</v>
      </c>
    </row>
    <row r="56" spans="1:12" ht="121.5" customHeight="1">
      <c r="A56" s="8" t="s">
        <v>0</v>
      </c>
      <c r="B56" s="65" t="s">
        <v>40</v>
      </c>
      <c r="C56" s="36">
        <f t="shared" si="17"/>
        <v>1748.6</v>
      </c>
      <c r="D56" s="36"/>
      <c r="E56" s="36"/>
      <c r="F56" s="36">
        <v>1748.6</v>
      </c>
      <c r="G56" s="36">
        <f t="shared" si="15"/>
        <v>0</v>
      </c>
      <c r="H56" s="36"/>
      <c r="I56" s="36"/>
      <c r="J56" s="36"/>
      <c r="K56" s="36">
        <f t="shared" si="16"/>
        <v>-1748.6</v>
      </c>
      <c r="L56" s="13">
        <f t="shared" si="18"/>
        <v>0</v>
      </c>
    </row>
    <row r="57" spans="1:12" ht="108.75" customHeight="1">
      <c r="A57" s="8" t="s">
        <v>156</v>
      </c>
      <c r="B57" s="65" t="s">
        <v>40</v>
      </c>
      <c r="C57" s="36">
        <f t="shared" si="17"/>
        <v>1443.8</v>
      </c>
      <c r="D57" s="36"/>
      <c r="E57" s="36"/>
      <c r="F57" s="36">
        <v>1443.8</v>
      </c>
      <c r="G57" s="36">
        <f t="shared" si="15"/>
        <v>0</v>
      </c>
      <c r="H57" s="36"/>
      <c r="I57" s="36"/>
      <c r="J57" s="63"/>
      <c r="K57" s="36">
        <f t="shared" si="16"/>
        <v>-1443.8</v>
      </c>
      <c r="L57" s="13">
        <f t="shared" si="18"/>
        <v>0</v>
      </c>
    </row>
    <row r="58" spans="1:12" ht="17.25" customHeight="1">
      <c r="A58" s="11" t="s">
        <v>60</v>
      </c>
      <c r="B58" s="65"/>
      <c r="C58" s="37">
        <f>C59</f>
        <v>500</v>
      </c>
      <c r="D58" s="37">
        <f>D59</f>
        <v>0</v>
      </c>
      <c r="E58" s="37">
        <f>E59</f>
        <v>0</v>
      </c>
      <c r="F58" s="37">
        <f>F59</f>
        <v>500</v>
      </c>
      <c r="G58" s="36"/>
      <c r="H58" s="37">
        <f>H59</f>
        <v>0</v>
      </c>
      <c r="I58" s="37">
        <f>I59</f>
        <v>0</v>
      </c>
      <c r="J58" s="62"/>
      <c r="K58" s="37">
        <f t="shared" si="16"/>
        <v>-500</v>
      </c>
      <c r="L58" s="52">
        <f t="shared" si="18"/>
        <v>0</v>
      </c>
    </row>
    <row r="59" spans="1:12" ht="76.5" customHeight="1">
      <c r="A59" s="10" t="s">
        <v>157</v>
      </c>
      <c r="B59" s="65" t="s">
        <v>40</v>
      </c>
      <c r="C59" s="36">
        <f>D59+E59+F59</f>
        <v>500</v>
      </c>
      <c r="D59" s="36"/>
      <c r="E59" s="36"/>
      <c r="F59" s="36">
        <v>500</v>
      </c>
      <c r="G59" s="36">
        <f>H59+I59+J59</f>
        <v>0</v>
      </c>
      <c r="H59" s="36"/>
      <c r="I59" s="36"/>
      <c r="J59" s="36"/>
      <c r="K59" s="36">
        <f t="shared" si="16"/>
        <v>-500</v>
      </c>
      <c r="L59" s="13">
        <f t="shared" si="18"/>
        <v>0</v>
      </c>
    </row>
    <row r="60" spans="1:12" ht="24" customHeight="1">
      <c r="A60" s="54" t="s">
        <v>20</v>
      </c>
      <c r="B60" s="70"/>
      <c r="C60" s="38">
        <f aca="true" t="shared" si="19" ref="C60:F61">C61</f>
        <v>81820.2</v>
      </c>
      <c r="D60" s="38">
        <f t="shared" si="19"/>
        <v>5290.9</v>
      </c>
      <c r="E60" s="38">
        <f t="shared" si="19"/>
        <v>76529.3</v>
      </c>
      <c r="F60" s="38">
        <f t="shared" si="19"/>
        <v>0</v>
      </c>
      <c r="G60" s="60">
        <f>H60+I60+J60</f>
        <v>30700.4</v>
      </c>
      <c r="H60" s="38">
        <f aca="true" t="shared" si="20" ref="H60:J61">H61</f>
        <v>5290.9</v>
      </c>
      <c r="I60" s="38">
        <f t="shared" si="20"/>
        <v>25409.5</v>
      </c>
      <c r="J60" s="38">
        <f t="shared" si="20"/>
        <v>0</v>
      </c>
      <c r="K60" s="38">
        <f t="shared" si="16"/>
        <v>-51119.799999999996</v>
      </c>
      <c r="L60" s="14">
        <f t="shared" si="18"/>
        <v>37.52178557373363</v>
      </c>
    </row>
    <row r="61" spans="1:12" ht="24" customHeight="1">
      <c r="A61" s="11" t="s">
        <v>72</v>
      </c>
      <c r="B61" s="65"/>
      <c r="C61" s="36">
        <f t="shared" si="19"/>
        <v>81820.2</v>
      </c>
      <c r="D61" s="36">
        <f t="shared" si="19"/>
        <v>5290.9</v>
      </c>
      <c r="E61" s="36">
        <f t="shared" si="19"/>
        <v>76529.3</v>
      </c>
      <c r="F61" s="36">
        <f t="shared" si="19"/>
        <v>0</v>
      </c>
      <c r="G61" s="36">
        <f>H61+I61+J61</f>
        <v>30700.4</v>
      </c>
      <c r="H61" s="36">
        <f t="shared" si="20"/>
        <v>5290.9</v>
      </c>
      <c r="I61" s="36">
        <f t="shared" si="20"/>
        <v>25409.5</v>
      </c>
      <c r="J61" s="36">
        <f t="shared" si="20"/>
        <v>0</v>
      </c>
      <c r="K61" s="37">
        <f t="shared" si="16"/>
        <v>-51119.799999999996</v>
      </c>
      <c r="L61" s="52">
        <f t="shared" si="18"/>
        <v>37.52178557373363</v>
      </c>
    </row>
    <row r="62" spans="1:12" ht="35.25" customHeight="1">
      <c r="A62" s="10" t="s">
        <v>73</v>
      </c>
      <c r="B62" s="65" t="s">
        <v>40</v>
      </c>
      <c r="C62" s="36">
        <f>D62+E62+F62</f>
        <v>81820.2</v>
      </c>
      <c r="D62" s="36">
        <v>5290.9</v>
      </c>
      <c r="E62" s="36">
        <v>76529.3</v>
      </c>
      <c r="F62" s="36"/>
      <c r="G62" s="36">
        <f>H62+I62+J62</f>
        <v>30700.4</v>
      </c>
      <c r="H62" s="36">
        <v>5290.9</v>
      </c>
      <c r="I62" s="36">
        <v>25409.5</v>
      </c>
      <c r="J62" s="36"/>
      <c r="K62" s="37">
        <f t="shared" si="16"/>
        <v>-51119.799999999996</v>
      </c>
      <c r="L62" s="52">
        <f t="shared" si="18"/>
        <v>37.52178557373363</v>
      </c>
    </row>
    <row r="63" spans="1:12" ht="35.25" customHeight="1">
      <c r="A63" s="6" t="s">
        <v>61</v>
      </c>
      <c r="B63" s="6"/>
      <c r="C63" s="38">
        <f>C64</f>
        <v>19139.2</v>
      </c>
      <c r="D63" s="38">
        <f>D64</f>
        <v>0</v>
      </c>
      <c r="E63" s="38">
        <f>E64</f>
        <v>0</v>
      </c>
      <c r="F63" s="38">
        <f>F64</f>
        <v>19139.2</v>
      </c>
      <c r="G63" s="38">
        <f>H63+I63+J63</f>
        <v>12000</v>
      </c>
      <c r="H63" s="38">
        <f>H64</f>
        <v>0</v>
      </c>
      <c r="I63" s="38">
        <f>I64</f>
        <v>0</v>
      </c>
      <c r="J63" s="38">
        <f>J64</f>
        <v>12000</v>
      </c>
      <c r="K63" s="38">
        <f t="shared" si="16"/>
        <v>-7139.200000000001</v>
      </c>
      <c r="L63" s="14">
        <f t="shared" si="18"/>
        <v>62.69854539374686</v>
      </c>
    </row>
    <row r="64" spans="1:12" ht="17.25" customHeight="1">
      <c r="A64" s="7" t="s">
        <v>62</v>
      </c>
      <c r="B64" s="27"/>
      <c r="C64" s="37">
        <f aca="true" t="shared" si="21" ref="C64:J64">C65+C66+C67+C68</f>
        <v>19139.2</v>
      </c>
      <c r="D64" s="37">
        <f t="shared" si="21"/>
        <v>0</v>
      </c>
      <c r="E64" s="37">
        <f t="shared" si="21"/>
        <v>0</v>
      </c>
      <c r="F64" s="37">
        <f t="shared" si="21"/>
        <v>19139.2</v>
      </c>
      <c r="G64" s="37">
        <f t="shared" si="21"/>
        <v>12000</v>
      </c>
      <c r="H64" s="37">
        <f t="shared" si="21"/>
        <v>0</v>
      </c>
      <c r="I64" s="37">
        <f t="shared" si="21"/>
        <v>0</v>
      </c>
      <c r="J64" s="37">
        <f t="shared" si="21"/>
        <v>12000</v>
      </c>
      <c r="K64" s="37">
        <f t="shared" si="16"/>
        <v>-7139.200000000001</v>
      </c>
      <c r="L64" s="52">
        <f t="shared" si="18"/>
        <v>62.69854539374686</v>
      </c>
    </row>
    <row r="65" spans="1:12" ht="61.5" customHeight="1">
      <c r="A65" s="8" t="s">
        <v>63</v>
      </c>
      <c r="B65" s="65" t="s">
        <v>40</v>
      </c>
      <c r="C65" s="36">
        <f>D65+E65+F65</f>
        <v>16139.2</v>
      </c>
      <c r="D65" s="36"/>
      <c r="E65" s="36"/>
      <c r="F65" s="36">
        <v>16139.2</v>
      </c>
      <c r="G65" s="36">
        <f>H65+I65+J65</f>
        <v>12000</v>
      </c>
      <c r="H65" s="36"/>
      <c r="I65" s="36"/>
      <c r="J65" s="36">
        <v>12000</v>
      </c>
      <c r="K65" s="36">
        <f t="shared" si="16"/>
        <v>-4139.200000000001</v>
      </c>
      <c r="L65" s="13">
        <f t="shared" si="18"/>
        <v>74.35312778824229</v>
      </c>
    </row>
    <row r="66" spans="1:12" ht="64.5" customHeight="1">
      <c r="A66" s="8" t="s">
        <v>199</v>
      </c>
      <c r="B66" s="65" t="s">
        <v>40</v>
      </c>
      <c r="C66" s="36">
        <f>D66+E66+F66</f>
        <v>1000</v>
      </c>
      <c r="D66" s="36"/>
      <c r="E66" s="36"/>
      <c r="F66" s="36">
        <v>1000</v>
      </c>
      <c r="G66" s="36">
        <f>H66+I66+J66</f>
        <v>0</v>
      </c>
      <c r="H66" s="36"/>
      <c r="I66" s="36"/>
      <c r="J66" s="36"/>
      <c r="K66" s="36">
        <f t="shared" si="16"/>
        <v>-1000</v>
      </c>
      <c r="L66" s="13">
        <f t="shared" si="18"/>
        <v>0</v>
      </c>
    </row>
    <row r="67" spans="1:12" ht="63.75" customHeight="1">
      <c r="A67" s="8" t="s">
        <v>200</v>
      </c>
      <c r="B67" s="65" t="s">
        <v>40</v>
      </c>
      <c r="C67" s="36">
        <f>D67+E67+F67</f>
        <v>1000</v>
      </c>
      <c r="D67" s="36"/>
      <c r="E67" s="36"/>
      <c r="F67" s="36">
        <v>1000</v>
      </c>
      <c r="G67" s="36">
        <f>H67+I67+J67</f>
        <v>0</v>
      </c>
      <c r="H67" s="36"/>
      <c r="I67" s="36"/>
      <c r="J67" s="36"/>
      <c r="K67" s="36">
        <f t="shared" si="16"/>
        <v>-1000</v>
      </c>
      <c r="L67" s="13">
        <f t="shared" si="18"/>
        <v>0</v>
      </c>
    </row>
    <row r="68" spans="1:12" ht="76.5" customHeight="1">
      <c r="A68" s="8" t="s">
        <v>204</v>
      </c>
      <c r="B68" s="65" t="s">
        <v>40</v>
      </c>
      <c r="C68" s="36">
        <f>D68+E68+F68</f>
        <v>1000</v>
      </c>
      <c r="D68" s="36"/>
      <c r="E68" s="36"/>
      <c r="F68" s="36">
        <v>1000</v>
      </c>
      <c r="G68" s="36">
        <f>H68+I68+J68</f>
        <v>0</v>
      </c>
      <c r="H68" s="36"/>
      <c r="I68" s="36"/>
      <c r="J68" s="36"/>
      <c r="K68" s="36">
        <f t="shared" si="16"/>
        <v>-1000</v>
      </c>
      <c r="L68" s="13">
        <f t="shared" si="18"/>
        <v>0</v>
      </c>
    </row>
    <row r="69" spans="1:12" s="5" customFormat="1" ht="33.75" customHeight="1">
      <c r="A69" s="6" t="s">
        <v>21</v>
      </c>
      <c r="B69" s="6"/>
      <c r="C69" s="38">
        <f aca="true" t="shared" si="22" ref="C69:J69">C9+C12+C26+C38+C60+C63</f>
        <v>1007330.2</v>
      </c>
      <c r="D69" s="38">
        <f t="shared" si="22"/>
        <v>120224.9</v>
      </c>
      <c r="E69" s="38">
        <f t="shared" si="22"/>
        <v>557853.2000000001</v>
      </c>
      <c r="F69" s="38">
        <f t="shared" si="22"/>
        <v>329252.10000000003</v>
      </c>
      <c r="G69" s="38">
        <f t="shared" si="22"/>
        <v>933594.7000000001</v>
      </c>
      <c r="H69" s="38">
        <f t="shared" si="22"/>
        <v>120224.9</v>
      </c>
      <c r="I69" s="38">
        <f t="shared" si="22"/>
        <v>506733.4</v>
      </c>
      <c r="J69" s="38">
        <f t="shared" si="22"/>
        <v>306636.4</v>
      </c>
      <c r="K69" s="38">
        <f t="shared" si="16"/>
        <v>-73735.49999999988</v>
      </c>
      <c r="L69" s="14">
        <f t="shared" si="18"/>
        <v>92.68010628491035</v>
      </c>
    </row>
    <row r="71" spans="1:4" ht="17.25" customHeight="1">
      <c r="A71" s="25" t="s">
        <v>33</v>
      </c>
      <c r="D71" s="25" t="s">
        <v>37</v>
      </c>
    </row>
    <row r="72" ht="33" customHeight="1">
      <c r="A72" s="1" t="s">
        <v>44</v>
      </c>
    </row>
    <row r="73" ht="15">
      <c r="B73" s="25"/>
    </row>
  </sheetData>
  <mergeCells count="18">
    <mergeCell ref="K5:K6"/>
    <mergeCell ref="A36:A37"/>
    <mergeCell ref="B36:B37"/>
    <mergeCell ref="G5:J5"/>
    <mergeCell ref="H6:J6"/>
    <mergeCell ref="G6:G7"/>
    <mergeCell ref="A14:A15"/>
    <mergeCell ref="A16:A17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27" right="0.17" top="0.17" bottom="0.17" header="0.48" footer="0.25"/>
  <pageSetup fitToHeight="2" horizontalDpi="600" verticalDpi="600" orientation="landscape" paperSize="9" scale="60" r:id="rId1"/>
  <rowBreaks count="2" manualBreakCount="2">
    <brk id="21" max="11" man="1"/>
    <brk id="4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52"/>
  <sheetViews>
    <sheetView showZeros="0" view="pageBreakPreview" zoomScale="75" zoomScaleSheetLayoutView="75" workbookViewId="0" topLeftCell="A1">
      <pane xSplit="1" ySplit="8" topLeftCell="B18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E19" sqref="E19"/>
    </sheetView>
  </sheetViews>
  <sheetFormatPr defaultColWidth="9.00390625" defaultRowHeight="12.75"/>
  <cols>
    <col min="1" max="1" width="46.00390625" style="1" customWidth="1"/>
    <col min="2" max="2" width="11.375" style="1" customWidth="1"/>
    <col min="3" max="3" width="17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7.875" style="1" customWidth="1"/>
    <col min="9" max="9" width="17.375" style="1" customWidth="1"/>
    <col min="10" max="10" width="17.125" style="1" customWidth="1"/>
    <col min="11" max="11" width="18.375" style="1" customWidth="1"/>
    <col min="12" max="12" width="8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70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5"/>
      <c r="B3" s="75"/>
      <c r="C3" s="75"/>
      <c r="D3" s="75"/>
      <c r="E3" s="75"/>
      <c r="F3" s="75"/>
      <c r="G3" s="24"/>
      <c r="H3" s="24"/>
      <c r="I3" s="24"/>
      <c r="J3" s="24"/>
      <c r="K3" s="24"/>
      <c r="L3" s="2"/>
      <c r="M3" s="2"/>
      <c r="N3" s="2"/>
    </row>
    <row r="4" spans="1:28" ht="12" customHeight="1">
      <c r="A4" s="78" t="s">
        <v>42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6" t="s">
        <v>29</v>
      </c>
      <c r="B5" s="72" t="s">
        <v>39</v>
      </c>
      <c r="C5" s="77" t="s">
        <v>47</v>
      </c>
      <c r="D5" s="77"/>
      <c r="E5" s="77"/>
      <c r="F5" s="77"/>
      <c r="G5" s="81" t="s">
        <v>71</v>
      </c>
      <c r="H5" s="82"/>
      <c r="I5" s="82"/>
      <c r="J5" s="83"/>
      <c r="K5" s="72" t="s">
        <v>34</v>
      </c>
      <c r="L5" s="79" t="s">
        <v>36</v>
      </c>
    </row>
    <row r="6" spans="1:12" ht="29.25" customHeight="1">
      <c r="A6" s="76"/>
      <c r="B6" s="73"/>
      <c r="C6" s="77" t="s">
        <v>10</v>
      </c>
      <c r="D6" s="77" t="s">
        <v>11</v>
      </c>
      <c r="E6" s="77"/>
      <c r="F6" s="77"/>
      <c r="G6" s="84" t="s">
        <v>10</v>
      </c>
      <c r="H6" s="81" t="s">
        <v>11</v>
      </c>
      <c r="I6" s="82"/>
      <c r="J6" s="83"/>
      <c r="K6" s="74"/>
      <c r="L6" s="80"/>
    </row>
    <row r="7" spans="1:12" ht="30.75" customHeight="1">
      <c r="A7" s="76"/>
      <c r="B7" s="74"/>
      <c r="C7" s="77"/>
      <c r="D7" s="30" t="s">
        <v>12</v>
      </c>
      <c r="E7" s="30" t="s">
        <v>13</v>
      </c>
      <c r="F7" s="30" t="s">
        <v>14</v>
      </c>
      <c r="G7" s="85"/>
      <c r="H7" s="30" t="s">
        <v>12</v>
      </c>
      <c r="I7" s="30" t="s">
        <v>13</v>
      </c>
      <c r="J7" s="30" t="s">
        <v>14</v>
      </c>
      <c r="K7" s="30" t="s">
        <v>35</v>
      </c>
      <c r="L7" s="30" t="s">
        <v>35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0">
        <v>12</v>
      </c>
    </row>
    <row r="9" spans="1:12" ht="30" customHeight="1">
      <c r="A9" s="16" t="s">
        <v>24</v>
      </c>
      <c r="B9" s="16"/>
      <c r="C9" s="38">
        <f aca="true" t="shared" si="0" ref="C9:J10">C10</f>
        <v>6000000</v>
      </c>
      <c r="D9" s="38">
        <f t="shared" si="0"/>
        <v>0</v>
      </c>
      <c r="E9" s="38">
        <f t="shared" si="0"/>
        <v>0</v>
      </c>
      <c r="F9" s="38">
        <f t="shared" si="0"/>
        <v>6000000</v>
      </c>
      <c r="G9" s="51">
        <f t="shared" si="0"/>
        <v>0</v>
      </c>
      <c r="H9" s="51">
        <f t="shared" si="0"/>
        <v>0</v>
      </c>
      <c r="I9" s="51">
        <f t="shared" si="0"/>
        <v>0</v>
      </c>
      <c r="J9" s="51">
        <f t="shared" si="0"/>
        <v>0</v>
      </c>
      <c r="K9" s="51">
        <f aca="true" t="shared" si="1" ref="K9:K48">G9-C9</f>
        <v>-6000000</v>
      </c>
      <c r="L9" s="49">
        <f aca="true" t="shared" si="2" ref="L9:L48">G9/C9*100</f>
        <v>0</v>
      </c>
    </row>
    <row r="10" spans="1:12" ht="98.25" customHeight="1">
      <c r="A10" s="17" t="s">
        <v>25</v>
      </c>
      <c r="B10" s="17"/>
      <c r="C10" s="37">
        <f t="shared" si="0"/>
        <v>6000000</v>
      </c>
      <c r="D10" s="37">
        <f t="shared" si="0"/>
        <v>0</v>
      </c>
      <c r="E10" s="37">
        <f t="shared" si="0"/>
        <v>0</v>
      </c>
      <c r="F10" s="37">
        <f t="shared" si="0"/>
        <v>6000000</v>
      </c>
      <c r="G10" s="33">
        <f t="shared" si="0"/>
        <v>0</v>
      </c>
      <c r="H10" s="33">
        <f t="shared" si="0"/>
        <v>0</v>
      </c>
      <c r="I10" s="33">
        <f t="shared" si="0"/>
        <v>0</v>
      </c>
      <c r="J10" s="33">
        <f t="shared" si="0"/>
        <v>0</v>
      </c>
      <c r="K10" s="33">
        <f t="shared" si="1"/>
        <v>-6000000</v>
      </c>
      <c r="L10" s="50">
        <f t="shared" si="2"/>
        <v>0</v>
      </c>
    </row>
    <row r="11" spans="1:12" ht="60.75" customHeight="1">
      <c r="A11" s="18" t="s">
        <v>30</v>
      </c>
      <c r="B11" s="29" t="s">
        <v>40</v>
      </c>
      <c r="C11" s="36">
        <f>D11+E11+F11</f>
        <v>6000000</v>
      </c>
      <c r="D11" s="36"/>
      <c r="E11" s="36"/>
      <c r="F11" s="36">
        <v>6000000</v>
      </c>
      <c r="G11" s="31">
        <f>H11+I11+J11</f>
        <v>0</v>
      </c>
      <c r="H11" s="31"/>
      <c r="I11" s="31"/>
      <c r="J11" s="31"/>
      <c r="K11" s="31">
        <f t="shared" si="1"/>
        <v>-6000000</v>
      </c>
      <c r="L11" s="4">
        <f t="shared" si="2"/>
        <v>0</v>
      </c>
    </row>
    <row r="12" spans="1:12" ht="18.75" customHeight="1">
      <c r="A12" s="12" t="s">
        <v>17</v>
      </c>
      <c r="B12" s="12"/>
      <c r="C12" s="32">
        <f aca="true" t="shared" si="3" ref="C12:J12">C13</f>
        <v>401000000</v>
      </c>
      <c r="D12" s="32">
        <f t="shared" si="3"/>
        <v>0</v>
      </c>
      <c r="E12" s="32">
        <f t="shared" si="3"/>
        <v>400000000</v>
      </c>
      <c r="F12" s="32">
        <f t="shared" si="3"/>
        <v>1000000</v>
      </c>
      <c r="G12" s="32">
        <f t="shared" si="3"/>
        <v>395036328.8</v>
      </c>
      <c r="H12" s="32">
        <f t="shared" si="3"/>
        <v>0</v>
      </c>
      <c r="I12" s="32">
        <f t="shared" si="3"/>
        <v>395036328.8</v>
      </c>
      <c r="J12" s="32">
        <f t="shared" si="3"/>
        <v>0</v>
      </c>
      <c r="K12" s="51">
        <f t="shared" si="1"/>
        <v>-5963671.199999988</v>
      </c>
      <c r="L12" s="49">
        <f t="shared" si="2"/>
        <v>98.51280019950124</v>
      </c>
    </row>
    <row r="13" spans="1:12" ht="15.75" customHeight="1">
      <c r="A13" s="7" t="s">
        <v>91</v>
      </c>
      <c r="B13" s="7"/>
      <c r="C13" s="33">
        <f>C14+C15+C16+C17+C18+C19</f>
        <v>401000000</v>
      </c>
      <c r="D13" s="33">
        <f aca="true" t="shared" si="4" ref="D13:J13">D14+D15+D16+D17+D18+D19</f>
        <v>0</v>
      </c>
      <c r="E13" s="33">
        <f t="shared" si="4"/>
        <v>400000000</v>
      </c>
      <c r="F13" s="33">
        <f t="shared" si="4"/>
        <v>1000000</v>
      </c>
      <c r="G13" s="33">
        <f t="shared" si="4"/>
        <v>395036328.8</v>
      </c>
      <c r="H13" s="33">
        <f t="shared" si="4"/>
        <v>0</v>
      </c>
      <c r="I13" s="33">
        <f t="shared" si="4"/>
        <v>395036328.8</v>
      </c>
      <c r="J13" s="33">
        <f t="shared" si="4"/>
        <v>0</v>
      </c>
      <c r="K13" s="33">
        <f t="shared" si="1"/>
        <v>-5963671.199999988</v>
      </c>
      <c r="L13" s="50">
        <f t="shared" si="2"/>
        <v>98.51280019950124</v>
      </c>
    </row>
    <row r="14" spans="1:12" ht="75.75" customHeight="1">
      <c r="A14" s="22" t="s">
        <v>49</v>
      </c>
      <c r="B14" s="29" t="s">
        <v>40</v>
      </c>
      <c r="C14" s="34">
        <f aca="true" t="shared" si="5" ref="C14:C19">D14+E14+F14</f>
        <v>1000000</v>
      </c>
      <c r="D14" s="34"/>
      <c r="E14" s="34"/>
      <c r="F14" s="34">
        <v>1000000</v>
      </c>
      <c r="G14" s="34">
        <f aca="true" t="shared" si="6" ref="G14:G19">H14+I14+J14</f>
        <v>0</v>
      </c>
      <c r="H14" s="34"/>
      <c r="I14" s="34"/>
      <c r="J14" s="34"/>
      <c r="K14" s="31">
        <f t="shared" si="1"/>
        <v>-1000000</v>
      </c>
      <c r="L14" s="4">
        <f t="shared" si="2"/>
        <v>0</v>
      </c>
    </row>
    <row r="15" spans="1:12" ht="61.5" customHeight="1">
      <c r="A15" s="22" t="s">
        <v>74</v>
      </c>
      <c r="B15" s="29" t="s">
        <v>40</v>
      </c>
      <c r="C15" s="34">
        <f t="shared" si="5"/>
        <v>16185895</v>
      </c>
      <c r="D15" s="34"/>
      <c r="E15" s="34">
        <v>16185895</v>
      </c>
      <c r="F15" s="34"/>
      <c r="G15" s="34">
        <f t="shared" si="6"/>
        <v>16185895</v>
      </c>
      <c r="H15" s="34"/>
      <c r="I15" s="34">
        <v>16185895</v>
      </c>
      <c r="J15" s="34"/>
      <c r="K15" s="31">
        <f t="shared" si="1"/>
        <v>0</v>
      </c>
      <c r="L15" s="4">
        <f t="shared" si="2"/>
        <v>100</v>
      </c>
    </row>
    <row r="16" spans="1:12" ht="60.75" customHeight="1">
      <c r="A16" s="22" t="s">
        <v>75</v>
      </c>
      <c r="B16" s="59" t="s">
        <v>41</v>
      </c>
      <c r="C16" s="34">
        <f t="shared" si="5"/>
        <v>60075</v>
      </c>
      <c r="D16" s="34"/>
      <c r="E16" s="34">
        <v>60075</v>
      </c>
      <c r="F16" s="34"/>
      <c r="G16" s="34">
        <f t="shared" si="6"/>
        <v>0</v>
      </c>
      <c r="H16" s="34"/>
      <c r="I16" s="34"/>
      <c r="J16" s="34"/>
      <c r="K16" s="31">
        <f t="shared" si="1"/>
        <v>-60075</v>
      </c>
      <c r="L16" s="4">
        <f t="shared" si="2"/>
        <v>0</v>
      </c>
    </row>
    <row r="17" spans="1:12" ht="64.5" customHeight="1">
      <c r="A17" s="22" t="s">
        <v>45</v>
      </c>
      <c r="B17" s="29" t="s">
        <v>40</v>
      </c>
      <c r="C17" s="34">
        <f t="shared" si="5"/>
        <v>98705200</v>
      </c>
      <c r="D17" s="34"/>
      <c r="E17" s="34">
        <v>98705200</v>
      </c>
      <c r="F17" s="34"/>
      <c r="G17" s="34">
        <f t="shared" si="6"/>
        <v>98705200</v>
      </c>
      <c r="H17" s="34"/>
      <c r="I17" s="34">
        <v>98705200</v>
      </c>
      <c r="J17" s="34"/>
      <c r="K17" s="31">
        <f t="shared" si="1"/>
        <v>0</v>
      </c>
      <c r="L17" s="4">
        <f t="shared" si="2"/>
        <v>100</v>
      </c>
    </row>
    <row r="18" spans="1:12" ht="93" customHeight="1">
      <c r="A18" s="22" t="s">
        <v>107</v>
      </c>
      <c r="B18" s="29" t="s">
        <v>40</v>
      </c>
      <c r="C18" s="34">
        <f t="shared" si="5"/>
        <v>186976906</v>
      </c>
      <c r="D18" s="34"/>
      <c r="E18" s="34">
        <v>186976906</v>
      </c>
      <c r="F18" s="34"/>
      <c r="G18" s="34">
        <f t="shared" si="6"/>
        <v>186976906</v>
      </c>
      <c r="H18" s="34"/>
      <c r="I18" s="34">
        <v>186976906</v>
      </c>
      <c r="J18" s="34"/>
      <c r="K18" s="31">
        <f t="shared" si="1"/>
        <v>0</v>
      </c>
      <c r="L18" s="4">
        <f t="shared" si="2"/>
        <v>100</v>
      </c>
    </row>
    <row r="19" spans="1:12" ht="76.5" customHeight="1">
      <c r="A19" s="22" t="s">
        <v>81</v>
      </c>
      <c r="B19" s="29" t="s">
        <v>40</v>
      </c>
      <c r="C19" s="34">
        <f t="shared" si="5"/>
        <v>98071924</v>
      </c>
      <c r="D19" s="34"/>
      <c r="E19" s="34">
        <v>98071924</v>
      </c>
      <c r="F19" s="34"/>
      <c r="G19" s="34">
        <f t="shared" si="6"/>
        <v>93168327.8</v>
      </c>
      <c r="H19" s="34"/>
      <c r="I19" s="34">
        <v>93168327.8</v>
      </c>
      <c r="J19" s="34"/>
      <c r="K19" s="31">
        <f t="shared" si="1"/>
        <v>-4903596.200000003</v>
      </c>
      <c r="L19" s="4">
        <f t="shared" si="2"/>
        <v>95</v>
      </c>
    </row>
    <row r="20" spans="1:12" ht="30.75" customHeight="1">
      <c r="A20" s="6" t="s">
        <v>18</v>
      </c>
      <c r="B20" s="6"/>
      <c r="C20" s="32">
        <f aca="true" t="shared" si="7" ref="C20:J20">C21+C25+C28+C31</f>
        <v>209878400</v>
      </c>
      <c r="D20" s="32">
        <f t="shared" si="7"/>
        <v>0</v>
      </c>
      <c r="E20" s="32">
        <f t="shared" si="7"/>
        <v>80315400</v>
      </c>
      <c r="F20" s="32">
        <f t="shared" si="7"/>
        <v>129563000</v>
      </c>
      <c r="G20" s="32">
        <f t="shared" si="7"/>
        <v>30000000</v>
      </c>
      <c r="H20" s="32">
        <f t="shared" si="7"/>
        <v>0</v>
      </c>
      <c r="I20" s="32">
        <f t="shared" si="7"/>
        <v>0</v>
      </c>
      <c r="J20" s="32">
        <f t="shared" si="7"/>
        <v>30000000</v>
      </c>
      <c r="K20" s="51">
        <f t="shared" si="1"/>
        <v>-179878400</v>
      </c>
      <c r="L20" s="49">
        <f t="shared" si="2"/>
        <v>14.293991187277966</v>
      </c>
    </row>
    <row r="21" spans="1:12" ht="15.75" customHeight="1">
      <c r="A21" s="7" t="s">
        <v>22</v>
      </c>
      <c r="B21" s="7"/>
      <c r="C21" s="35">
        <f aca="true" t="shared" si="8" ref="C21:J21">C22+C23+C24</f>
        <v>50288400</v>
      </c>
      <c r="D21" s="35">
        <f t="shared" si="8"/>
        <v>0</v>
      </c>
      <c r="E21" s="35">
        <f t="shared" si="8"/>
        <v>18925400</v>
      </c>
      <c r="F21" s="35">
        <f t="shared" si="8"/>
        <v>31363000</v>
      </c>
      <c r="G21" s="35">
        <f t="shared" si="8"/>
        <v>0</v>
      </c>
      <c r="H21" s="35">
        <f t="shared" si="8"/>
        <v>0</v>
      </c>
      <c r="I21" s="35">
        <f t="shared" si="8"/>
        <v>0</v>
      </c>
      <c r="J21" s="35">
        <f t="shared" si="8"/>
        <v>0</v>
      </c>
      <c r="K21" s="33">
        <f t="shared" si="1"/>
        <v>-50288400</v>
      </c>
      <c r="L21" s="50">
        <f t="shared" si="2"/>
        <v>0</v>
      </c>
    </row>
    <row r="22" spans="1:12" ht="34.5" customHeight="1">
      <c r="A22" s="10" t="s">
        <v>76</v>
      </c>
      <c r="B22" s="29" t="s">
        <v>40</v>
      </c>
      <c r="C22" s="34">
        <f>D22+E22+F22</f>
        <v>15000000</v>
      </c>
      <c r="D22" s="34"/>
      <c r="E22" s="34"/>
      <c r="F22" s="34">
        <v>15000000</v>
      </c>
      <c r="G22" s="34">
        <f>H22+I22+J22</f>
        <v>0</v>
      </c>
      <c r="H22" s="34"/>
      <c r="I22" s="34"/>
      <c r="J22" s="34"/>
      <c r="K22" s="31">
        <f t="shared" si="1"/>
        <v>-15000000</v>
      </c>
      <c r="L22" s="4">
        <f t="shared" si="2"/>
        <v>0</v>
      </c>
    </row>
    <row r="23" spans="1:12" ht="48.75" customHeight="1">
      <c r="A23" s="10" t="s">
        <v>88</v>
      </c>
      <c r="B23" s="29" t="s">
        <v>40</v>
      </c>
      <c r="C23" s="34">
        <f>D23+E23+F23</f>
        <v>16363000</v>
      </c>
      <c r="D23" s="34"/>
      <c r="E23" s="34"/>
      <c r="F23" s="34">
        <v>16363000</v>
      </c>
      <c r="G23" s="34">
        <f>H23+I23+J23</f>
        <v>0</v>
      </c>
      <c r="H23" s="34"/>
      <c r="I23" s="34"/>
      <c r="J23" s="34"/>
      <c r="K23" s="31">
        <f t="shared" si="1"/>
        <v>-16363000</v>
      </c>
      <c r="L23" s="4">
        <f t="shared" si="2"/>
        <v>0</v>
      </c>
    </row>
    <row r="24" spans="1:12" ht="30.75" customHeight="1">
      <c r="A24" s="19" t="s">
        <v>77</v>
      </c>
      <c r="B24" s="29" t="s">
        <v>40</v>
      </c>
      <c r="C24" s="34">
        <f>D24+E24+F24</f>
        <v>18925400</v>
      </c>
      <c r="D24" s="34"/>
      <c r="E24" s="34">
        <v>18925400</v>
      </c>
      <c r="F24" s="34"/>
      <c r="G24" s="34">
        <f>H24+I24+J24</f>
        <v>0</v>
      </c>
      <c r="H24" s="34"/>
      <c r="I24" s="34"/>
      <c r="J24" s="34"/>
      <c r="K24" s="31">
        <f t="shared" si="1"/>
        <v>-18925400</v>
      </c>
      <c r="L24" s="4">
        <f t="shared" si="2"/>
        <v>0</v>
      </c>
    </row>
    <row r="25" spans="1:12" ht="17.25" customHeight="1">
      <c r="A25" s="7" t="s">
        <v>15</v>
      </c>
      <c r="B25" s="7"/>
      <c r="C25" s="35">
        <f>C26+C27</f>
        <v>66390000</v>
      </c>
      <c r="D25" s="35">
        <f aca="true" t="shared" si="9" ref="D25:J25">D26+D27</f>
        <v>0</v>
      </c>
      <c r="E25" s="35">
        <f t="shared" si="9"/>
        <v>61390000</v>
      </c>
      <c r="F25" s="35">
        <f t="shared" si="9"/>
        <v>5000000</v>
      </c>
      <c r="G25" s="35">
        <f t="shared" si="9"/>
        <v>0</v>
      </c>
      <c r="H25" s="35">
        <f t="shared" si="9"/>
        <v>0</v>
      </c>
      <c r="I25" s="35">
        <f t="shared" si="9"/>
        <v>0</v>
      </c>
      <c r="J25" s="35">
        <f t="shared" si="9"/>
        <v>0</v>
      </c>
      <c r="K25" s="31">
        <f t="shared" si="1"/>
        <v>-66390000</v>
      </c>
      <c r="L25" s="4">
        <f t="shared" si="2"/>
        <v>0</v>
      </c>
    </row>
    <row r="26" spans="1:12" ht="45.75" customHeight="1">
      <c r="A26" s="10" t="s">
        <v>26</v>
      </c>
      <c r="B26" s="29" t="s">
        <v>40</v>
      </c>
      <c r="C26" s="36">
        <f>D26+E26+F26</f>
        <v>5000000</v>
      </c>
      <c r="D26" s="36"/>
      <c r="E26" s="36"/>
      <c r="F26" s="36">
        <v>5000000</v>
      </c>
      <c r="G26" s="36">
        <f>H26+I26+J26</f>
        <v>0</v>
      </c>
      <c r="H26" s="36"/>
      <c r="I26" s="36"/>
      <c r="J26" s="36"/>
      <c r="K26" s="36">
        <f t="shared" si="1"/>
        <v>-5000000</v>
      </c>
      <c r="L26" s="13">
        <f t="shared" si="2"/>
        <v>0</v>
      </c>
    </row>
    <row r="27" spans="1:12" ht="47.25" customHeight="1">
      <c r="A27" s="10" t="s">
        <v>84</v>
      </c>
      <c r="B27" s="29" t="s">
        <v>40</v>
      </c>
      <c r="C27" s="36">
        <f>D27+E27+F27</f>
        <v>61390000</v>
      </c>
      <c r="D27" s="36"/>
      <c r="E27" s="36">
        <v>61390000</v>
      </c>
      <c r="F27" s="36"/>
      <c r="G27" s="36">
        <f>H27+I27+J27</f>
        <v>0</v>
      </c>
      <c r="H27" s="36"/>
      <c r="I27" s="36"/>
      <c r="J27" s="36"/>
      <c r="K27" s="36">
        <f t="shared" si="1"/>
        <v>-61390000</v>
      </c>
      <c r="L27" s="13">
        <f t="shared" si="2"/>
        <v>0</v>
      </c>
    </row>
    <row r="28" spans="1:12" ht="15.75" customHeight="1">
      <c r="A28" s="11" t="s">
        <v>27</v>
      </c>
      <c r="B28" s="26"/>
      <c r="C28" s="37">
        <f aca="true" t="shared" si="10" ref="C28:J28">C29+C30</f>
        <v>68200000</v>
      </c>
      <c r="D28" s="37">
        <f t="shared" si="10"/>
        <v>0</v>
      </c>
      <c r="E28" s="37">
        <f t="shared" si="10"/>
        <v>0</v>
      </c>
      <c r="F28" s="37">
        <f t="shared" si="10"/>
        <v>68200000</v>
      </c>
      <c r="G28" s="37">
        <f t="shared" si="10"/>
        <v>30000000</v>
      </c>
      <c r="H28" s="37">
        <f t="shared" si="10"/>
        <v>0</v>
      </c>
      <c r="I28" s="37">
        <f t="shared" si="10"/>
        <v>0</v>
      </c>
      <c r="J28" s="37">
        <f t="shared" si="10"/>
        <v>30000000</v>
      </c>
      <c r="K28" s="37">
        <f t="shared" si="1"/>
        <v>-38200000</v>
      </c>
      <c r="L28" s="52">
        <f t="shared" si="2"/>
        <v>43.988269794721404</v>
      </c>
    </row>
    <row r="29" spans="1:12" ht="48" customHeight="1">
      <c r="A29" s="10" t="s">
        <v>85</v>
      </c>
      <c r="B29" s="29" t="s">
        <v>40</v>
      </c>
      <c r="C29" s="36">
        <f>D29+E29+F29</f>
        <v>60000000</v>
      </c>
      <c r="D29" s="36"/>
      <c r="E29" s="36"/>
      <c r="F29" s="36">
        <v>60000000</v>
      </c>
      <c r="G29" s="36">
        <f>H29+I29+J29</f>
        <v>30000000</v>
      </c>
      <c r="H29" s="36"/>
      <c r="I29" s="36"/>
      <c r="J29" s="36">
        <v>30000000</v>
      </c>
      <c r="K29" s="36">
        <f t="shared" si="1"/>
        <v>-30000000</v>
      </c>
      <c r="L29" s="13">
        <f t="shared" si="2"/>
        <v>50</v>
      </c>
    </row>
    <row r="30" spans="1:12" ht="62.25" customHeight="1">
      <c r="A30" s="23" t="s">
        <v>78</v>
      </c>
      <c r="B30" s="29" t="s">
        <v>40</v>
      </c>
      <c r="C30" s="36">
        <f>D30+E30+F30</f>
        <v>8200000</v>
      </c>
      <c r="D30" s="36"/>
      <c r="E30" s="36"/>
      <c r="F30" s="36">
        <v>8200000</v>
      </c>
      <c r="G30" s="36">
        <f>H30+I30+J30</f>
        <v>0</v>
      </c>
      <c r="H30" s="36"/>
      <c r="I30" s="36"/>
      <c r="J30" s="36"/>
      <c r="K30" s="36">
        <f t="shared" si="1"/>
        <v>-8200000</v>
      </c>
      <c r="L30" s="13">
        <f t="shared" si="2"/>
        <v>0</v>
      </c>
    </row>
    <row r="31" spans="1:12" ht="33" customHeight="1">
      <c r="A31" s="53" t="s">
        <v>55</v>
      </c>
      <c r="B31" s="29"/>
      <c r="C31" s="37">
        <f>C32</f>
        <v>25000000</v>
      </c>
      <c r="D31" s="37">
        <f aca="true" t="shared" si="11" ref="D31:J31">D32</f>
        <v>0</v>
      </c>
      <c r="E31" s="37">
        <f t="shared" si="11"/>
        <v>0</v>
      </c>
      <c r="F31" s="37">
        <f t="shared" si="11"/>
        <v>25000000</v>
      </c>
      <c r="G31" s="37">
        <f t="shared" si="11"/>
        <v>0</v>
      </c>
      <c r="H31" s="37">
        <f t="shared" si="11"/>
        <v>0</v>
      </c>
      <c r="I31" s="37">
        <f t="shared" si="11"/>
        <v>0</v>
      </c>
      <c r="J31" s="37">
        <f t="shared" si="11"/>
        <v>0</v>
      </c>
      <c r="K31" s="37">
        <f t="shared" si="1"/>
        <v>-25000000</v>
      </c>
      <c r="L31" s="52">
        <f t="shared" si="2"/>
        <v>0</v>
      </c>
    </row>
    <row r="32" spans="1:12" ht="60.75" customHeight="1">
      <c r="A32" s="23" t="s">
        <v>92</v>
      </c>
      <c r="B32" s="29" t="s">
        <v>40</v>
      </c>
      <c r="C32" s="36">
        <f>D32+E32+F32</f>
        <v>25000000</v>
      </c>
      <c r="D32" s="36"/>
      <c r="E32" s="36"/>
      <c r="F32" s="36">
        <v>25000000</v>
      </c>
      <c r="G32" s="36">
        <f>H32+I32+J32</f>
        <v>0</v>
      </c>
      <c r="H32" s="36"/>
      <c r="I32" s="36"/>
      <c r="J32" s="36"/>
      <c r="K32" s="36">
        <f t="shared" si="1"/>
        <v>-25000000</v>
      </c>
      <c r="L32" s="13">
        <f t="shared" si="2"/>
        <v>0</v>
      </c>
    </row>
    <row r="33" spans="1:12" ht="18" customHeight="1">
      <c r="A33" s="12" t="s">
        <v>19</v>
      </c>
      <c r="B33" s="28"/>
      <c r="C33" s="38">
        <f aca="true" t="shared" si="12" ref="C33:J33">C34+C40</f>
        <v>52500000</v>
      </c>
      <c r="D33" s="38">
        <f t="shared" si="12"/>
        <v>0</v>
      </c>
      <c r="E33" s="38">
        <f t="shared" si="12"/>
        <v>0</v>
      </c>
      <c r="F33" s="38">
        <f t="shared" si="12"/>
        <v>52500000</v>
      </c>
      <c r="G33" s="38">
        <f t="shared" si="12"/>
        <v>0</v>
      </c>
      <c r="H33" s="38">
        <f t="shared" si="12"/>
        <v>0</v>
      </c>
      <c r="I33" s="38">
        <f t="shared" si="12"/>
        <v>0</v>
      </c>
      <c r="J33" s="38">
        <f t="shared" si="12"/>
        <v>0</v>
      </c>
      <c r="K33" s="38">
        <f t="shared" si="1"/>
        <v>-52500000</v>
      </c>
      <c r="L33" s="14">
        <f t="shared" si="2"/>
        <v>0</v>
      </c>
    </row>
    <row r="34" spans="1:12" ht="18" customHeight="1">
      <c r="A34" s="7" t="s">
        <v>16</v>
      </c>
      <c r="B34" s="27"/>
      <c r="C34" s="37">
        <f aca="true" t="shared" si="13" ref="C34:J34">C35+C36+C37+C38+C39</f>
        <v>52000000</v>
      </c>
      <c r="D34" s="37">
        <f t="shared" si="13"/>
        <v>0</v>
      </c>
      <c r="E34" s="37">
        <f t="shared" si="13"/>
        <v>0</v>
      </c>
      <c r="F34" s="37">
        <f t="shared" si="13"/>
        <v>52000000</v>
      </c>
      <c r="G34" s="37">
        <f t="shared" si="13"/>
        <v>0</v>
      </c>
      <c r="H34" s="37">
        <f t="shared" si="13"/>
        <v>0</v>
      </c>
      <c r="I34" s="37">
        <f t="shared" si="13"/>
        <v>0</v>
      </c>
      <c r="J34" s="37">
        <f t="shared" si="13"/>
        <v>0</v>
      </c>
      <c r="K34" s="37">
        <f t="shared" si="1"/>
        <v>-52000000</v>
      </c>
      <c r="L34" s="52">
        <f t="shared" si="2"/>
        <v>0</v>
      </c>
    </row>
    <row r="35" spans="1:12" ht="75" customHeight="1">
      <c r="A35" s="8" t="s">
        <v>57</v>
      </c>
      <c r="B35" s="29" t="s">
        <v>40</v>
      </c>
      <c r="C35" s="36">
        <f>D35+E35+F35</f>
        <v>20000000</v>
      </c>
      <c r="D35" s="36"/>
      <c r="E35" s="36"/>
      <c r="F35" s="36">
        <v>20000000</v>
      </c>
      <c r="G35" s="36">
        <f>H35+I35+J35</f>
        <v>0</v>
      </c>
      <c r="H35" s="36"/>
      <c r="I35" s="36"/>
      <c r="J35" s="36"/>
      <c r="K35" s="36">
        <f t="shared" si="1"/>
        <v>-20000000</v>
      </c>
      <c r="L35" s="13">
        <f t="shared" si="2"/>
        <v>0</v>
      </c>
    </row>
    <row r="36" spans="1:12" ht="109.5" customHeight="1">
      <c r="A36" s="8" t="s">
        <v>79</v>
      </c>
      <c r="B36" s="29" t="s">
        <v>40</v>
      </c>
      <c r="C36" s="36">
        <f>D36+E36+F36</f>
        <v>2000000</v>
      </c>
      <c r="D36" s="36"/>
      <c r="E36" s="36"/>
      <c r="F36" s="36">
        <v>2000000</v>
      </c>
      <c r="G36" s="36">
        <f>H36+I36+J36</f>
        <v>0</v>
      </c>
      <c r="H36" s="36"/>
      <c r="I36" s="36"/>
      <c r="J36" s="36"/>
      <c r="K36" s="36">
        <f t="shared" si="1"/>
        <v>-2000000</v>
      </c>
      <c r="L36" s="13">
        <f t="shared" si="2"/>
        <v>0</v>
      </c>
    </row>
    <row r="37" spans="1:12" ht="63" customHeight="1">
      <c r="A37" s="8" t="s">
        <v>86</v>
      </c>
      <c r="B37" s="29" t="s">
        <v>40</v>
      </c>
      <c r="C37" s="36">
        <f>D37+E37+F37</f>
        <v>10000000</v>
      </c>
      <c r="D37" s="36"/>
      <c r="E37" s="36"/>
      <c r="F37" s="36">
        <v>10000000</v>
      </c>
      <c r="G37" s="36"/>
      <c r="H37" s="36"/>
      <c r="I37" s="36"/>
      <c r="J37" s="36"/>
      <c r="K37" s="36">
        <f t="shared" si="1"/>
        <v>-10000000</v>
      </c>
      <c r="L37" s="13">
        <f t="shared" si="2"/>
        <v>0</v>
      </c>
    </row>
    <row r="38" spans="1:12" ht="81.75" customHeight="1">
      <c r="A38" s="8" t="s">
        <v>87</v>
      </c>
      <c r="B38" s="29" t="s">
        <v>40</v>
      </c>
      <c r="C38" s="36">
        <f>D38+E38+F38</f>
        <v>10000000</v>
      </c>
      <c r="D38" s="36"/>
      <c r="E38" s="36"/>
      <c r="F38" s="36">
        <v>10000000</v>
      </c>
      <c r="G38" s="36"/>
      <c r="H38" s="36"/>
      <c r="I38" s="36"/>
      <c r="J38" s="36"/>
      <c r="K38" s="36">
        <f t="shared" si="1"/>
        <v>-10000000</v>
      </c>
      <c r="L38" s="13">
        <f t="shared" si="2"/>
        <v>0</v>
      </c>
    </row>
    <row r="39" spans="1:12" ht="63" customHeight="1">
      <c r="A39" s="10" t="s">
        <v>68</v>
      </c>
      <c r="B39" s="29" t="s">
        <v>40</v>
      </c>
      <c r="C39" s="36">
        <f>D39+E39+F39</f>
        <v>10000000</v>
      </c>
      <c r="D39" s="36"/>
      <c r="E39" s="36"/>
      <c r="F39" s="36">
        <v>10000000</v>
      </c>
      <c r="G39" s="36">
        <f>H39+I39+J39</f>
        <v>0</v>
      </c>
      <c r="H39" s="36"/>
      <c r="I39" s="36"/>
      <c r="J39" s="36"/>
      <c r="K39" s="36">
        <f t="shared" si="1"/>
        <v>-10000000</v>
      </c>
      <c r="L39" s="13">
        <f t="shared" si="2"/>
        <v>0</v>
      </c>
    </row>
    <row r="40" spans="1:12" ht="17.25" customHeight="1">
      <c r="A40" s="11" t="s">
        <v>60</v>
      </c>
      <c r="B40" s="29"/>
      <c r="C40" s="37">
        <f aca="true" t="shared" si="14" ref="C40:J40">C41</f>
        <v>500000</v>
      </c>
      <c r="D40" s="37">
        <f t="shared" si="14"/>
        <v>0</v>
      </c>
      <c r="E40" s="37">
        <f t="shared" si="14"/>
        <v>0</v>
      </c>
      <c r="F40" s="37">
        <f t="shared" si="14"/>
        <v>500000</v>
      </c>
      <c r="G40" s="37">
        <f t="shared" si="14"/>
        <v>0</v>
      </c>
      <c r="H40" s="37">
        <f t="shared" si="14"/>
        <v>0</v>
      </c>
      <c r="I40" s="37">
        <f t="shared" si="14"/>
        <v>0</v>
      </c>
      <c r="J40" s="37">
        <f t="shared" si="14"/>
        <v>0</v>
      </c>
      <c r="K40" s="37">
        <f t="shared" si="1"/>
        <v>-500000</v>
      </c>
      <c r="L40" s="52">
        <f t="shared" si="2"/>
        <v>0</v>
      </c>
    </row>
    <row r="41" spans="1:12" ht="63" customHeight="1">
      <c r="A41" s="10" t="s">
        <v>80</v>
      </c>
      <c r="B41" s="29" t="s">
        <v>40</v>
      </c>
      <c r="C41" s="36">
        <f>D41+E41+F41</f>
        <v>500000</v>
      </c>
      <c r="D41" s="36"/>
      <c r="E41" s="36"/>
      <c r="F41" s="36">
        <v>500000</v>
      </c>
      <c r="G41" s="36"/>
      <c r="H41" s="36"/>
      <c r="I41" s="36"/>
      <c r="J41" s="36"/>
      <c r="K41" s="36">
        <f t="shared" si="1"/>
        <v>-500000</v>
      </c>
      <c r="L41" s="13">
        <f t="shared" si="2"/>
        <v>0</v>
      </c>
    </row>
    <row r="42" spans="1:12" ht="24" customHeight="1">
      <c r="A42" s="54" t="s">
        <v>20</v>
      </c>
      <c r="B42" s="55"/>
      <c r="C42" s="38">
        <f>C43</f>
        <v>76421400</v>
      </c>
      <c r="D42" s="38">
        <f aca="true" t="shared" si="15" ref="D42:J42">D43</f>
        <v>0</v>
      </c>
      <c r="E42" s="38">
        <f t="shared" si="15"/>
        <v>76421400</v>
      </c>
      <c r="F42" s="38">
        <f t="shared" si="15"/>
        <v>0</v>
      </c>
      <c r="G42" s="38">
        <f t="shared" si="15"/>
        <v>0</v>
      </c>
      <c r="H42" s="38">
        <f t="shared" si="15"/>
        <v>0</v>
      </c>
      <c r="I42" s="38">
        <f t="shared" si="15"/>
        <v>0</v>
      </c>
      <c r="J42" s="38">
        <f t="shared" si="15"/>
        <v>0</v>
      </c>
      <c r="K42" s="38">
        <f t="shared" si="1"/>
        <v>-76421400</v>
      </c>
      <c r="L42" s="14">
        <f t="shared" si="2"/>
        <v>0</v>
      </c>
    </row>
    <row r="43" spans="1:12" ht="24" customHeight="1">
      <c r="A43" s="11" t="s">
        <v>72</v>
      </c>
      <c r="B43" s="29"/>
      <c r="C43" s="36">
        <f>C44</f>
        <v>76421400</v>
      </c>
      <c r="D43" s="36">
        <f aca="true" t="shared" si="16" ref="D43:J43">D44</f>
        <v>0</v>
      </c>
      <c r="E43" s="36">
        <f t="shared" si="16"/>
        <v>76421400</v>
      </c>
      <c r="F43" s="36">
        <f t="shared" si="16"/>
        <v>0</v>
      </c>
      <c r="G43" s="36">
        <f t="shared" si="16"/>
        <v>0</v>
      </c>
      <c r="H43" s="36">
        <f t="shared" si="16"/>
        <v>0</v>
      </c>
      <c r="I43" s="36">
        <f t="shared" si="16"/>
        <v>0</v>
      </c>
      <c r="J43" s="36">
        <f t="shared" si="16"/>
        <v>0</v>
      </c>
      <c r="K43" s="37">
        <f t="shared" si="1"/>
        <v>-76421400</v>
      </c>
      <c r="L43" s="52">
        <f t="shared" si="2"/>
        <v>0</v>
      </c>
    </row>
    <row r="44" spans="1:12" ht="35.25" customHeight="1">
      <c r="A44" s="10" t="s">
        <v>73</v>
      </c>
      <c r="B44" s="29" t="s">
        <v>40</v>
      </c>
      <c r="C44" s="36">
        <f>D44+E44+F44</f>
        <v>76421400</v>
      </c>
      <c r="D44" s="36"/>
      <c r="E44" s="36">
        <v>76421400</v>
      </c>
      <c r="F44" s="36"/>
      <c r="G44" s="36">
        <f>H44+I44+J44</f>
        <v>0</v>
      </c>
      <c r="H44" s="36"/>
      <c r="I44" s="36"/>
      <c r="J44" s="36"/>
      <c r="K44" s="37">
        <f t="shared" si="1"/>
        <v>-76421400</v>
      </c>
      <c r="L44" s="52">
        <f t="shared" si="2"/>
        <v>0</v>
      </c>
    </row>
    <row r="45" spans="1:12" ht="35.25" customHeight="1">
      <c r="A45" s="6" t="s">
        <v>61</v>
      </c>
      <c r="B45" s="6"/>
      <c r="C45" s="38">
        <f aca="true" t="shared" si="17" ref="C45:J46">C46</f>
        <v>16139200</v>
      </c>
      <c r="D45" s="38">
        <f t="shared" si="17"/>
        <v>0</v>
      </c>
      <c r="E45" s="38">
        <f t="shared" si="17"/>
        <v>0</v>
      </c>
      <c r="F45" s="38">
        <f t="shared" si="17"/>
        <v>16139200</v>
      </c>
      <c r="G45" s="38">
        <f t="shared" si="17"/>
        <v>5000000</v>
      </c>
      <c r="H45" s="38">
        <f t="shared" si="17"/>
        <v>0</v>
      </c>
      <c r="I45" s="38">
        <f t="shared" si="17"/>
        <v>0</v>
      </c>
      <c r="J45" s="38">
        <f t="shared" si="17"/>
        <v>5000000</v>
      </c>
      <c r="K45" s="38">
        <f t="shared" si="1"/>
        <v>-11139200</v>
      </c>
      <c r="L45" s="14">
        <f t="shared" si="2"/>
        <v>30.98046991176762</v>
      </c>
    </row>
    <row r="46" spans="1:12" ht="17.25" customHeight="1">
      <c r="A46" s="7" t="s">
        <v>62</v>
      </c>
      <c r="B46" s="7"/>
      <c r="C46" s="37">
        <f t="shared" si="17"/>
        <v>16139200</v>
      </c>
      <c r="D46" s="37">
        <f t="shared" si="17"/>
        <v>0</v>
      </c>
      <c r="E46" s="37">
        <f t="shared" si="17"/>
        <v>0</v>
      </c>
      <c r="F46" s="37">
        <f t="shared" si="17"/>
        <v>16139200</v>
      </c>
      <c r="G46" s="37">
        <f t="shared" si="17"/>
        <v>5000000</v>
      </c>
      <c r="H46" s="37">
        <f t="shared" si="17"/>
        <v>0</v>
      </c>
      <c r="I46" s="37">
        <f t="shared" si="17"/>
        <v>0</v>
      </c>
      <c r="J46" s="37">
        <f t="shared" si="17"/>
        <v>5000000</v>
      </c>
      <c r="K46" s="37">
        <f t="shared" si="1"/>
        <v>-11139200</v>
      </c>
      <c r="L46" s="52">
        <f t="shared" si="2"/>
        <v>30.98046991176762</v>
      </c>
    </row>
    <row r="47" spans="1:12" ht="61.5" customHeight="1">
      <c r="A47" s="8" t="s">
        <v>63</v>
      </c>
      <c r="B47" s="29" t="s">
        <v>40</v>
      </c>
      <c r="C47" s="36">
        <f>D47+E47+F47</f>
        <v>16139200</v>
      </c>
      <c r="D47" s="36"/>
      <c r="E47" s="36"/>
      <c r="F47" s="36">
        <v>16139200</v>
      </c>
      <c r="G47" s="36">
        <f>H47+I47+J47</f>
        <v>5000000</v>
      </c>
      <c r="H47" s="36"/>
      <c r="I47" s="36"/>
      <c r="J47" s="36">
        <v>5000000</v>
      </c>
      <c r="K47" s="36">
        <f t="shared" si="1"/>
        <v>-11139200</v>
      </c>
      <c r="L47" s="13">
        <f t="shared" si="2"/>
        <v>30.98046991176762</v>
      </c>
    </row>
    <row r="48" spans="1:12" s="5" customFormat="1" ht="33.75" customHeight="1">
      <c r="A48" s="6" t="s">
        <v>21</v>
      </c>
      <c r="B48" s="6"/>
      <c r="C48" s="38">
        <f aca="true" t="shared" si="18" ref="C48:J48">C9+C12+C20+C33+C42+C45</f>
        <v>761939000</v>
      </c>
      <c r="D48" s="38">
        <f t="shared" si="18"/>
        <v>0</v>
      </c>
      <c r="E48" s="38">
        <f t="shared" si="18"/>
        <v>556736800</v>
      </c>
      <c r="F48" s="38">
        <f t="shared" si="18"/>
        <v>205202200</v>
      </c>
      <c r="G48" s="38">
        <f t="shared" si="18"/>
        <v>430036328.8</v>
      </c>
      <c r="H48" s="38">
        <f t="shared" si="18"/>
        <v>0</v>
      </c>
      <c r="I48" s="38">
        <f t="shared" si="18"/>
        <v>395036328.8</v>
      </c>
      <c r="J48" s="38">
        <f t="shared" si="18"/>
        <v>35000000</v>
      </c>
      <c r="K48" s="38">
        <f t="shared" si="1"/>
        <v>-331902671.2</v>
      </c>
      <c r="L48" s="14">
        <f t="shared" si="2"/>
        <v>56.439731894548</v>
      </c>
    </row>
    <row r="50" spans="1:8" ht="88.5" customHeight="1">
      <c r="A50" s="25" t="s">
        <v>33</v>
      </c>
      <c r="H50" s="25" t="s">
        <v>37</v>
      </c>
    </row>
    <row r="51" ht="57.75" customHeight="1">
      <c r="A51" s="1" t="s">
        <v>44</v>
      </c>
    </row>
    <row r="52" ht="15">
      <c r="B52" s="25"/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27" right="0.17" top="0.17" bottom="0.17" header="0.48" footer="0.25"/>
  <pageSetup fitToHeight="2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2"/>
  <sheetViews>
    <sheetView showZeros="0" view="pageBreakPreview" zoomScale="75" zoomScaleSheetLayoutView="75" workbookViewId="0" topLeftCell="A1">
      <pane xSplit="1" ySplit="8" topLeftCell="B12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D16" sqref="D16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875" style="1" customWidth="1"/>
    <col min="5" max="5" width="17.875" style="1" customWidth="1"/>
    <col min="6" max="6" width="18.25390625" style="1" customWidth="1"/>
    <col min="7" max="7" width="18.00390625" style="1" customWidth="1"/>
    <col min="8" max="8" width="9.00390625" style="1" customWidth="1"/>
    <col min="9" max="9" width="15.00390625" style="1" customWidth="1"/>
    <col min="10" max="10" width="12.875" style="1" customWidth="1"/>
    <col min="11" max="11" width="19.37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70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5"/>
      <c r="B3" s="75"/>
      <c r="C3" s="75"/>
      <c r="D3" s="75"/>
      <c r="E3" s="75"/>
      <c r="F3" s="75"/>
      <c r="G3" s="24"/>
      <c r="H3" s="24"/>
      <c r="I3" s="24"/>
      <c r="J3" s="24"/>
      <c r="K3" s="24"/>
      <c r="L3" s="2"/>
      <c r="M3" s="2"/>
      <c r="N3" s="2"/>
    </row>
    <row r="4" spans="1:28" ht="12" customHeight="1">
      <c r="A4" s="78" t="s">
        <v>32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6" t="s">
        <v>29</v>
      </c>
      <c r="B5" s="72" t="s">
        <v>39</v>
      </c>
      <c r="C5" s="77" t="s">
        <v>47</v>
      </c>
      <c r="D5" s="77"/>
      <c r="E5" s="77"/>
      <c r="F5" s="77"/>
      <c r="G5" s="81" t="s">
        <v>71</v>
      </c>
      <c r="H5" s="82"/>
      <c r="I5" s="82"/>
      <c r="J5" s="83"/>
      <c r="K5" s="72" t="s">
        <v>34</v>
      </c>
      <c r="L5" s="79" t="s">
        <v>36</v>
      </c>
    </row>
    <row r="6" spans="1:12" ht="29.25" customHeight="1">
      <c r="A6" s="76"/>
      <c r="B6" s="73"/>
      <c r="C6" s="77" t="s">
        <v>10</v>
      </c>
      <c r="D6" s="77" t="s">
        <v>11</v>
      </c>
      <c r="E6" s="77"/>
      <c r="F6" s="77"/>
      <c r="G6" s="84" t="s">
        <v>10</v>
      </c>
      <c r="H6" s="81" t="s">
        <v>11</v>
      </c>
      <c r="I6" s="82"/>
      <c r="J6" s="83"/>
      <c r="K6" s="74"/>
      <c r="L6" s="80"/>
    </row>
    <row r="7" spans="1:12" ht="30.75" customHeight="1">
      <c r="A7" s="76"/>
      <c r="B7" s="74"/>
      <c r="C7" s="77"/>
      <c r="D7" s="30" t="s">
        <v>12</v>
      </c>
      <c r="E7" s="30" t="s">
        <v>13</v>
      </c>
      <c r="F7" s="30" t="s">
        <v>14</v>
      </c>
      <c r="G7" s="85"/>
      <c r="H7" s="30" t="s">
        <v>12</v>
      </c>
      <c r="I7" s="30" t="s">
        <v>13</v>
      </c>
      <c r="J7" s="30" t="s">
        <v>14</v>
      </c>
      <c r="K7" s="30" t="s">
        <v>35</v>
      </c>
      <c r="L7" s="30" t="s">
        <v>35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0">
        <v>12</v>
      </c>
    </row>
    <row r="9" spans="1:12" ht="20.25" customHeight="1">
      <c r="A9" s="16" t="s">
        <v>24</v>
      </c>
      <c r="B9" s="16"/>
      <c r="C9" s="46">
        <f aca="true" t="shared" si="0" ref="C9:J10">C10</f>
        <v>6000</v>
      </c>
      <c r="D9" s="46">
        <f t="shared" si="0"/>
        <v>0</v>
      </c>
      <c r="E9" s="46">
        <f t="shared" si="0"/>
        <v>0</v>
      </c>
      <c r="F9" s="46">
        <f t="shared" si="0"/>
        <v>6000</v>
      </c>
      <c r="G9" s="48">
        <f t="shared" si="0"/>
        <v>0</v>
      </c>
      <c r="H9" s="48">
        <f t="shared" si="0"/>
        <v>0</v>
      </c>
      <c r="I9" s="48">
        <f t="shared" si="0"/>
        <v>0</v>
      </c>
      <c r="J9" s="48">
        <f t="shared" si="0"/>
        <v>0</v>
      </c>
      <c r="K9" s="46">
        <f aca="true" t="shared" si="1" ref="K9:K48">G9-C9</f>
        <v>-6000</v>
      </c>
      <c r="L9" s="49">
        <f aca="true" t="shared" si="2" ref="L9:L48">G9/C9*100</f>
        <v>0</v>
      </c>
    </row>
    <row r="10" spans="1:12" ht="50.25" customHeight="1">
      <c r="A10" s="17" t="s">
        <v>25</v>
      </c>
      <c r="B10" s="17"/>
      <c r="C10" s="45">
        <f t="shared" si="0"/>
        <v>6000</v>
      </c>
      <c r="D10" s="45">
        <f t="shared" si="0"/>
        <v>0</v>
      </c>
      <c r="E10" s="45">
        <f t="shared" si="0"/>
        <v>0</v>
      </c>
      <c r="F10" s="45">
        <f t="shared" si="0"/>
        <v>6000</v>
      </c>
      <c r="G10" s="41">
        <f t="shared" si="0"/>
        <v>0</v>
      </c>
      <c r="H10" s="41">
        <f t="shared" si="0"/>
        <v>0</v>
      </c>
      <c r="I10" s="41">
        <f t="shared" si="0"/>
        <v>0</v>
      </c>
      <c r="J10" s="41">
        <f t="shared" si="0"/>
        <v>0</v>
      </c>
      <c r="K10" s="45">
        <f t="shared" si="1"/>
        <v>-6000</v>
      </c>
      <c r="L10" s="50">
        <f t="shared" si="2"/>
        <v>0</v>
      </c>
    </row>
    <row r="11" spans="1:12" ht="48.75" customHeight="1">
      <c r="A11" s="18" t="s">
        <v>30</v>
      </c>
      <c r="B11" s="29" t="s">
        <v>40</v>
      </c>
      <c r="C11" s="44">
        <f>D11+E11+F11</f>
        <v>6000</v>
      </c>
      <c r="D11" s="44"/>
      <c r="E11" s="44"/>
      <c r="F11" s="44">
        <v>6000</v>
      </c>
      <c r="G11" s="39">
        <f>H11+I11+J11</f>
        <v>0</v>
      </c>
      <c r="H11" s="39"/>
      <c r="I11" s="39"/>
      <c r="J11" s="39"/>
      <c r="K11" s="44">
        <f t="shared" si="1"/>
        <v>-6000</v>
      </c>
      <c r="L11" s="4">
        <f t="shared" si="2"/>
        <v>0</v>
      </c>
    </row>
    <row r="12" spans="1:12" ht="18.75" customHeight="1">
      <c r="A12" s="12" t="s">
        <v>17</v>
      </c>
      <c r="B12" s="12"/>
      <c r="C12" s="40">
        <f aca="true" t="shared" si="3" ref="C12:J12">C13</f>
        <v>401000</v>
      </c>
      <c r="D12" s="40">
        <f t="shared" si="3"/>
        <v>0</v>
      </c>
      <c r="E12" s="40">
        <f t="shared" si="3"/>
        <v>400000</v>
      </c>
      <c r="F12" s="40">
        <f t="shared" si="3"/>
        <v>1000</v>
      </c>
      <c r="G12" s="40">
        <f t="shared" si="3"/>
        <v>395036.3</v>
      </c>
      <c r="H12" s="40">
        <f t="shared" si="3"/>
        <v>0</v>
      </c>
      <c r="I12" s="40">
        <f t="shared" si="3"/>
        <v>395036.3</v>
      </c>
      <c r="J12" s="40">
        <f t="shared" si="3"/>
        <v>0</v>
      </c>
      <c r="K12" s="46">
        <f t="shared" si="1"/>
        <v>-5963.700000000012</v>
      </c>
      <c r="L12" s="49">
        <f t="shared" si="2"/>
        <v>98.51279301745636</v>
      </c>
    </row>
    <row r="13" spans="1:12" ht="15.75" customHeight="1">
      <c r="A13" s="7" t="s">
        <v>90</v>
      </c>
      <c r="B13" s="7"/>
      <c r="C13" s="45">
        <f>C14+C15+C16+C17+C18+C19</f>
        <v>401000</v>
      </c>
      <c r="D13" s="45">
        <f aca="true" t="shared" si="4" ref="D13:J13">D14+D15+D16+D17+D18+D19</f>
        <v>0</v>
      </c>
      <c r="E13" s="45">
        <f t="shared" si="4"/>
        <v>400000</v>
      </c>
      <c r="F13" s="45">
        <f t="shared" si="4"/>
        <v>1000</v>
      </c>
      <c r="G13" s="45">
        <f t="shared" si="4"/>
        <v>395036.3</v>
      </c>
      <c r="H13" s="45">
        <f t="shared" si="4"/>
        <v>0</v>
      </c>
      <c r="I13" s="45">
        <f t="shared" si="4"/>
        <v>395036.3</v>
      </c>
      <c r="J13" s="45">
        <f t="shared" si="4"/>
        <v>0</v>
      </c>
      <c r="K13" s="45">
        <f t="shared" si="1"/>
        <v>-5963.700000000012</v>
      </c>
      <c r="L13" s="50">
        <f t="shared" si="2"/>
        <v>98.51279301745636</v>
      </c>
    </row>
    <row r="14" spans="1:12" ht="60.75" customHeight="1">
      <c r="A14" s="22" t="s">
        <v>49</v>
      </c>
      <c r="B14" s="29" t="s">
        <v>40</v>
      </c>
      <c r="C14" s="42">
        <f aca="true" t="shared" si="5" ref="C14:C19">D14+E14+F14</f>
        <v>1000</v>
      </c>
      <c r="D14" s="42"/>
      <c r="E14" s="42"/>
      <c r="F14" s="42">
        <v>1000</v>
      </c>
      <c r="G14" s="42">
        <f aca="true" t="shared" si="6" ref="G14:G19">H14+I14+J14</f>
        <v>0</v>
      </c>
      <c r="H14" s="42"/>
      <c r="I14" s="42"/>
      <c r="J14" s="42"/>
      <c r="K14" s="44">
        <f t="shared" si="1"/>
        <v>-1000</v>
      </c>
      <c r="L14" s="4">
        <f t="shared" si="2"/>
        <v>0</v>
      </c>
    </row>
    <row r="15" spans="1:12" ht="60.75" customHeight="1">
      <c r="A15" s="22" t="s">
        <v>65</v>
      </c>
      <c r="B15" s="29" t="s">
        <v>40</v>
      </c>
      <c r="C15" s="42">
        <f t="shared" si="5"/>
        <v>16185.9</v>
      </c>
      <c r="D15" s="42"/>
      <c r="E15" s="42">
        <v>16185.9</v>
      </c>
      <c r="F15" s="42"/>
      <c r="G15" s="42">
        <f t="shared" si="6"/>
        <v>16185.9</v>
      </c>
      <c r="H15" s="42"/>
      <c r="I15" s="42">
        <v>16185.9</v>
      </c>
      <c r="J15" s="42"/>
      <c r="K15" s="44">
        <f t="shared" si="1"/>
        <v>0</v>
      </c>
      <c r="L15" s="4">
        <f t="shared" si="2"/>
        <v>100</v>
      </c>
    </row>
    <row r="16" spans="1:12" ht="48.75" customHeight="1">
      <c r="A16" s="22" t="s">
        <v>31</v>
      </c>
      <c r="B16" s="47" t="s">
        <v>41</v>
      </c>
      <c r="C16" s="42">
        <f t="shared" si="5"/>
        <v>60.1</v>
      </c>
      <c r="D16" s="42"/>
      <c r="E16" s="42">
        <v>60.1</v>
      </c>
      <c r="F16" s="42"/>
      <c r="G16" s="42">
        <f t="shared" si="6"/>
        <v>0</v>
      </c>
      <c r="H16" s="42"/>
      <c r="I16" s="42"/>
      <c r="J16" s="42"/>
      <c r="K16" s="44">
        <f t="shared" si="1"/>
        <v>-60.1</v>
      </c>
      <c r="L16" s="4">
        <f t="shared" si="2"/>
        <v>0</v>
      </c>
    </row>
    <row r="17" spans="1:12" ht="49.5" customHeight="1">
      <c r="A17" s="22" t="s">
        <v>45</v>
      </c>
      <c r="B17" s="29" t="s">
        <v>40</v>
      </c>
      <c r="C17" s="42">
        <f t="shared" si="5"/>
        <v>98705.2</v>
      </c>
      <c r="D17" s="42"/>
      <c r="E17" s="42">
        <v>98705.2</v>
      </c>
      <c r="F17" s="42"/>
      <c r="G17" s="42">
        <f t="shared" si="6"/>
        <v>98705.2</v>
      </c>
      <c r="H17" s="42"/>
      <c r="I17" s="42">
        <v>98705.2</v>
      </c>
      <c r="J17" s="42"/>
      <c r="K17" s="44">
        <f t="shared" si="1"/>
        <v>0</v>
      </c>
      <c r="L17" s="4">
        <f t="shared" si="2"/>
        <v>100</v>
      </c>
    </row>
    <row r="18" spans="1:12" ht="60.75" customHeight="1">
      <c r="A18" s="22" t="s">
        <v>106</v>
      </c>
      <c r="B18" s="29" t="s">
        <v>40</v>
      </c>
      <c r="C18" s="42">
        <f t="shared" si="5"/>
        <v>186976.9</v>
      </c>
      <c r="D18" s="42"/>
      <c r="E18" s="42">
        <v>186976.9</v>
      </c>
      <c r="F18" s="42"/>
      <c r="G18" s="42">
        <f t="shared" si="6"/>
        <v>186976.9</v>
      </c>
      <c r="H18" s="42"/>
      <c r="I18" s="42">
        <v>186976.9</v>
      </c>
      <c r="J18" s="42"/>
      <c r="K18" s="44">
        <f t="shared" si="1"/>
        <v>0</v>
      </c>
      <c r="L18" s="4">
        <f t="shared" si="2"/>
        <v>100</v>
      </c>
    </row>
    <row r="19" spans="1:12" ht="60.75" customHeight="1">
      <c r="A19" s="22" t="s">
        <v>82</v>
      </c>
      <c r="B19" s="29" t="s">
        <v>40</v>
      </c>
      <c r="C19" s="42">
        <f t="shared" si="5"/>
        <v>98071.9</v>
      </c>
      <c r="D19" s="42"/>
      <c r="E19" s="42">
        <v>98071.9</v>
      </c>
      <c r="F19" s="42"/>
      <c r="G19" s="42">
        <f t="shared" si="6"/>
        <v>93168.3</v>
      </c>
      <c r="H19" s="42"/>
      <c r="I19" s="42">
        <v>93168.3</v>
      </c>
      <c r="J19" s="42"/>
      <c r="K19" s="44">
        <f t="shared" si="1"/>
        <v>-4903.599999999991</v>
      </c>
      <c r="L19" s="4">
        <f t="shared" si="2"/>
        <v>94.99999490169968</v>
      </c>
    </row>
    <row r="20" spans="1:12" ht="30.75" customHeight="1">
      <c r="A20" s="6" t="s">
        <v>18</v>
      </c>
      <c r="B20" s="6"/>
      <c r="C20" s="40">
        <f aca="true" t="shared" si="7" ref="C20:J20">C21+C25+C28+C31</f>
        <v>209878.4</v>
      </c>
      <c r="D20" s="40">
        <f t="shared" si="7"/>
        <v>0</v>
      </c>
      <c r="E20" s="40">
        <f t="shared" si="7"/>
        <v>80315.4</v>
      </c>
      <c r="F20" s="40">
        <f t="shared" si="7"/>
        <v>129563</v>
      </c>
      <c r="G20" s="40">
        <f t="shared" si="7"/>
        <v>30000</v>
      </c>
      <c r="H20" s="40">
        <f t="shared" si="7"/>
        <v>0</v>
      </c>
      <c r="I20" s="40">
        <f t="shared" si="7"/>
        <v>0</v>
      </c>
      <c r="J20" s="40">
        <f t="shared" si="7"/>
        <v>30000</v>
      </c>
      <c r="K20" s="46">
        <f t="shared" si="1"/>
        <v>-179878.4</v>
      </c>
      <c r="L20" s="49">
        <f t="shared" si="2"/>
        <v>14.293991187277966</v>
      </c>
    </row>
    <row r="21" spans="1:12" ht="15.75" customHeight="1">
      <c r="A21" s="7" t="s">
        <v>22</v>
      </c>
      <c r="B21" s="7"/>
      <c r="C21" s="43">
        <f aca="true" t="shared" si="8" ref="C21:J21">C22+C23+C24</f>
        <v>50288.4</v>
      </c>
      <c r="D21" s="43">
        <f t="shared" si="8"/>
        <v>0</v>
      </c>
      <c r="E21" s="43">
        <f t="shared" si="8"/>
        <v>18925.4</v>
      </c>
      <c r="F21" s="43">
        <f t="shared" si="8"/>
        <v>31363</v>
      </c>
      <c r="G21" s="43">
        <f t="shared" si="8"/>
        <v>0</v>
      </c>
      <c r="H21" s="43">
        <f t="shared" si="8"/>
        <v>0</v>
      </c>
      <c r="I21" s="43">
        <f t="shared" si="8"/>
        <v>0</v>
      </c>
      <c r="J21" s="43">
        <f t="shared" si="8"/>
        <v>0</v>
      </c>
      <c r="K21" s="45">
        <f t="shared" si="1"/>
        <v>-50288.4</v>
      </c>
      <c r="L21" s="50">
        <f t="shared" si="2"/>
        <v>0</v>
      </c>
    </row>
    <row r="22" spans="1:12" ht="34.5" customHeight="1">
      <c r="A22" s="10" t="s">
        <v>50</v>
      </c>
      <c r="B22" s="29" t="s">
        <v>40</v>
      </c>
      <c r="C22" s="42">
        <f>D22+E22+F22</f>
        <v>15000</v>
      </c>
      <c r="D22" s="42"/>
      <c r="E22" s="42"/>
      <c r="F22" s="42">
        <v>15000</v>
      </c>
      <c r="G22" s="42">
        <f>H22+I22+J22</f>
        <v>0</v>
      </c>
      <c r="H22" s="42"/>
      <c r="I22" s="42"/>
      <c r="J22" s="42"/>
      <c r="K22" s="44">
        <f t="shared" si="1"/>
        <v>-15000</v>
      </c>
      <c r="L22" s="4">
        <f t="shared" si="2"/>
        <v>0</v>
      </c>
    </row>
    <row r="23" spans="1:12" ht="30.75" customHeight="1">
      <c r="A23" s="10" t="s">
        <v>9</v>
      </c>
      <c r="B23" s="29" t="s">
        <v>40</v>
      </c>
      <c r="C23" s="42">
        <f>D23+E23+F23</f>
        <v>16363</v>
      </c>
      <c r="D23" s="42"/>
      <c r="E23" s="42"/>
      <c r="F23" s="42">
        <v>16363</v>
      </c>
      <c r="G23" s="42">
        <f>H23+I23+J23</f>
        <v>0</v>
      </c>
      <c r="H23" s="42"/>
      <c r="I23" s="42"/>
      <c r="J23" s="42"/>
      <c r="K23" s="44">
        <f t="shared" si="1"/>
        <v>-16363</v>
      </c>
      <c r="L23" s="4">
        <f t="shared" si="2"/>
        <v>0</v>
      </c>
    </row>
    <row r="24" spans="1:12" ht="30.75" customHeight="1">
      <c r="A24" s="19" t="s">
        <v>51</v>
      </c>
      <c r="B24" s="29" t="s">
        <v>40</v>
      </c>
      <c r="C24" s="42">
        <f>D24+E24+F24</f>
        <v>18925.4</v>
      </c>
      <c r="D24" s="42"/>
      <c r="E24" s="42">
        <v>18925.4</v>
      </c>
      <c r="F24" s="42"/>
      <c r="G24" s="42">
        <f>H24+I24+J24</f>
        <v>0</v>
      </c>
      <c r="H24" s="42"/>
      <c r="I24" s="42"/>
      <c r="J24" s="42"/>
      <c r="K24" s="44">
        <f t="shared" si="1"/>
        <v>-18925.4</v>
      </c>
      <c r="L24" s="4">
        <f t="shared" si="2"/>
        <v>0</v>
      </c>
    </row>
    <row r="25" spans="1:12" ht="17.25" customHeight="1">
      <c r="A25" s="7" t="s">
        <v>15</v>
      </c>
      <c r="B25" s="7"/>
      <c r="C25" s="43">
        <f>C26+C27</f>
        <v>66390</v>
      </c>
      <c r="D25" s="43">
        <f aca="true" t="shared" si="9" ref="D25:J25">D26+D27</f>
        <v>0</v>
      </c>
      <c r="E25" s="43">
        <f t="shared" si="9"/>
        <v>61390</v>
      </c>
      <c r="F25" s="43">
        <f t="shared" si="9"/>
        <v>5000</v>
      </c>
      <c r="G25" s="43">
        <f t="shared" si="9"/>
        <v>0</v>
      </c>
      <c r="H25" s="43">
        <f t="shared" si="9"/>
        <v>0</v>
      </c>
      <c r="I25" s="43">
        <f t="shared" si="9"/>
        <v>0</v>
      </c>
      <c r="J25" s="43">
        <f t="shared" si="9"/>
        <v>0</v>
      </c>
      <c r="K25" s="44">
        <f t="shared" si="1"/>
        <v>-66390</v>
      </c>
      <c r="L25" s="4">
        <f t="shared" si="2"/>
        <v>0</v>
      </c>
    </row>
    <row r="26" spans="1:12" ht="37.5" customHeight="1">
      <c r="A26" s="10" t="s">
        <v>26</v>
      </c>
      <c r="B26" s="29" t="s">
        <v>40</v>
      </c>
      <c r="C26" s="44">
        <f>D26+E26+F26</f>
        <v>5000</v>
      </c>
      <c r="D26" s="44"/>
      <c r="E26" s="44"/>
      <c r="F26" s="44">
        <v>5000</v>
      </c>
      <c r="G26" s="44">
        <f>H26+I26+J26</f>
        <v>0</v>
      </c>
      <c r="H26" s="44"/>
      <c r="I26" s="44"/>
      <c r="J26" s="44"/>
      <c r="K26" s="44">
        <f t="shared" si="1"/>
        <v>-5000</v>
      </c>
      <c r="L26" s="13">
        <f t="shared" si="2"/>
        <v>0</v>
      </c>
    </row>
    <row r="27" spans="1:12" ht="37.5" customHeight="1">
      <c r="A27" s="10" t="s">
        <v>83</v>
      </c>
      <c r="B27" s="29" t="s">
        <v>40</v>
      </c>
      <c r="C27" s="44">
        <f>D27+E27+F27</f>
        <v>61390</v>
      </c>
      <c r="D27" s="44"/>
      <c r="E27" s="44">
        <v>61390</v>
      </c>
      <c r="F27" s="44"/>
      <c r="G27" s="44">
        <f>H27+I27+J27</f>
        <v>0</v>
      </c>
      <c r="H27" s="44"/>
      <c r="I27" s="44"/>
      <c r="J27" s="44"/>
      <c r="K27" s="44">
        <f t="shared" si="1"/>
        <v>-61390</v>
      </c>
      <c r="L27" s="13">
        <f t="shared" si="2"/>
        <v>0</v>
      </c>
    </row>
    <row r="28" spans="1:12" ht="15.75" customHeight="1">
      <c r="A28" s="11" t="s">
        <v>27</v>
      </c>
      <c r="B28" s="26"/>
      <c r="C28" s="45">
        <f aca="true" t="shared" si="10" ref="C28:J28">C29+C30</f>
        <v>68200</v>
      </c>
      <c r="D28" s="45">
        <f t="shared" si="10"/>
        <v>0</v>
      </c>
      <c r="E28" s="45">
        <f t="shared" si="10"/>
        <v>0</v>
      </c>
      <c r="F28" s="45">
        <f t="shared" si="10"/>
        <v>68200</v>
      </c>
      <c r="G28" s="45">
        <f t="shared" si="10"/>
        <v>30000</v>
      </c>
      <c r="H28" s="45">
        <f t="shared" si="10"/>
        <v>0</v>
      </c>
      <c r="I28" s="45">
        <f t="shared" si="10"/>
        <v>0</v>
      </c>
      <c r="J28" s="45">
        <f t="shared" si="10"/>
        <v>30000</v>
      </c>
      <c r="K28" s="45">
        <f t="shared" si="1"/>
        <v>-38200</v>
      </c>
      <c r="L28" s="52">
        <f t="shared" si="2"/>
        <v>43.988269794721404</v>
      </c>
    </row>
    <row r="29" spans="1:12" ht="48" customHeight="1">
      <c r="A29" s="10" t="s">
        <v>89</v>
      </c>
      <c r="B29" s="29" t="s">
        <v>40</v>
      </c>
      <c r="C29" s="44">
        <f>D29+E29+F29</f>
        <v>60000</v>
      </c>
      <c r="D29" s="44"/>
      <c r="E29" s="44"/>
      <c r="F29" s="44">
        <v>60000</v>
      </c>
      <c r="G29" s="44">
        <f>H29+I29+J29</f>
        <v>30000</v>
      </c>
      <c r="H29" s="44"/>
      <c r="I29" s="44"/>
      <c r="J29" s="44">
        <v>30000</v>
      </c>
      <c r="K29" s="44">
        <f t="shared" si="1"/>
        <v>-30000</v>
      </c>
      <c r="L29" s="13">
        <f t="shared" si="2"/>
        <v>50</v>
      </c>
    </row>
    <row r="30" spans="1:12" ht="48" customHeight="1">
      <c r="A30" s="23" t="s">
        <v>93</v>
      </c>
      <c r="B30" s="29" t="s">
        <v>40</v>
      </c>
      <c r="C30" s="44">
        <f>D30+E30+F30</f>
        <v>8200</v>
      </c>
      <c r="D30" s="44"/>
      <c r="E30" s="44"/>
      <c r="F30" s="44">
        <v>8200</v>
      </c>
      <c r="G30" s="44">
        <f>H30+I30+J30</f>
        <v>0</v>
      </c>
      <c r="H30" s="44"/>
      <c r="I30" s="44"/>
      <c r="J30" s="44"/>
      <c r="K30" s="44">
        <f t="shared" si="1"/>
        <v>-8200</v>
      </c>
      <c r="L30" s="13">
        <f t="shared" si="2"/>
        <v>0</v>
      </c>
    </row>
    <row r="31" spans="1:12" ht="33" customHeight="1">
      <c r="A31" s="53" t="s">
        <v>55</v>
      </c>
      <c r="B31" s="29"/>
      <c r="C31" s="45">
        <f>C32</f>
        <v>25000</v>
      </c>
      <c r="D31" s="45">
        <f aca="true" t="shared" si="11" ref="D31:J31">D32</f>
        <v>0</v>
      </c>
      <c r="E31" s="45">
        <f t="shared" si="11"/>
        <v>0</v>
      </c>
      <c r="F31" s="45">
        <f t="shared" si="11"/>
        <v>25000</v>
      </c>
      <c r="G31" s="45">
        <f t="shared" si="11"/>
        <v>0</v>
      </c>
      <c r="H31" s="45">
        <f t="shared" si="11"/>
        <v>0</v>
      </c>
      <c r="I31" s="45">
        <f t="shared" si="11"/>
        <v>0</v>
      </c>
      <c r="J31" s="45">
        <f t="shared" si="11"/>
        <v>0</v>
      </c>
      <c r="K31" s="45">
        <f t="shared" si="1"/>
        <v>-25000</v>
      </c>
      <c r="L31" s="52">
        <f t="shared" si="2"/>
        <v>0</v>
      </c>
    </row>
    <row r="32" spans="1:12" ht="48" customHeight="1">
      <c r="A32" s="23" t="s">
        <v>94</v>
      </c>
      <c r="B32" s="29" t="s">
        <v>40</v>
      </c>
      <c r="C32" s="44">
        <f>D32+E32+F32</f>
        <v>25000</v>
      </c>
      <c r="D32" s="44"/>
      <c r="E32" s="44"/>
      <c r="F32" s="44">
        <v>25000</v>
      </c>
      <c r="G32" s="44">
        <f>H32+I32+J32</f>
        <v>0</v>
      </c>
      <c r="H32" s="44"/>
      <c r="I32" s="44"/>
      <c r="J32" s="44"/>
      <c r="K32" s="44">
        <f t="shared" si="1"/>
        <v>-25000</v>
      </c>
      <c r="L32" s="13">
        <f t="shared" si="2"/>
        <v>0</v>
      </c>
    </row>
    <row r="33" spans="1:12" ht="18" customHeight="1">
      <c r="A33" s="12" t="s">
        <v>19</v>
      </c>
      <c r="B33" s="28"/>
      <c r="C33" s="46">
        <f aca="true" t="shared" si="12" ref="C33:J33">C34+C40</f>
        <v>52500</v>
      </c>
      <c r="D33" s="46">
        <f t="shared" si="12"/>
        <v>0</v>
      </c>
      <c r="E33" s="46">
        <f t="shared" si="12"/>
        <v>0</v>
      </c>
      <c r="F33" s="46">
        <f t="shared" si="12"/>
        <v>52500</v>
      </c>
      <c r="G33" s="46">
        <f t="shared" si="12"/>
        <v>0</v>
      </c>
      <c r="H33" s="46">
        <f t="shared" si="12"/>
        <v>0</v>
      </c>
      <c r="I33" s="46">
        <f t="shared" si="12"/>
        <v>0</v>
      </c>
      <c r="J33" s="46">
        <f t="shared" si="12"/>
        <v>0</v>
      </c>
      <c r="K33" s="46">
        <f t="shared" si="1"/>
        <v>-52500</v>
      </c>
      <c r="L33" s="14">
        <f t="shared" si="2"/>
        <v>0</v>
      </c>
    </row>
    <row r="34" spans="1:12" ht="18" customHeight="1">
      <c r="A34" s="7" t="s">
        <v>16</v>
      </c>
      <c r="B34" s="27"/>
      <c r="C34" s="45">
        <f aca="true" t="shared" si="13" ref="C34:J34">C35+C36+C37+C38+C39</f>
        <v>52000</v>
      </c>
      <c r="D34" s="45">
        <f t="shared" si="13"/>
        <v>0</v>
      </c>
      <c r="E34" s="45">
        <f t="shared" si="13"/>
        <v>0</v>
      </c>
      <c r="F34" s="45">
        <f t="shared" si="13"/>
        <v>52000</v>
      </c>
      <c r="G34" s="45">
        <f t="shared" si="13"/>
        <v>0</v>
      </c>
      <c r="H34" s="45">
        <f t="shared" si="13"/>
        <v>0</v>
      </c>
      <c r="I34" s="45">
        <f t="shared" si="13"/>
        <v>0</v>
      </c>
      <c r="J34" s="45">
        <f t="shared" si="13"/>
        <v>0</v>
      </c>
      <c r="K34" s="45">
        <f t="shared" si="1"/>
        <v>-52000</v>
      </c>
      <c r="L34" s="52">
        <f t="shared" si="2"/>
        <v>0</v>
      </c>
    </row>
    <row r="35" spans="1:12" ht="48.75" customHeight="1">
      <c r="A35" s="8" t="s">
        <v>57</v>
      </c>
      <c r="B35" s="29" t="s">
        <v>40</v>
      </c>
      <c r="C35" s="44">
        <f>D35+E35+F35</f>
        <v>20000</v>
      </c>
      <c r="D35" s="44"/>
      <c r="E35" s="44"/>
      <c r="F35" s="44">
        <v>20000</v>
      </c>
      <c r="G35" s="44">
        <f>H35+I35+J35</f>
        <v>0</v>
      </c>
      <c r="H35" s="44"/>
      <c r="I35" s="44"/>
      <c r="J35" s="44"/>
      <c r="K35" s="44">
        <f t="shared" si="1"/>
        <v>-20000</v>
      </c>
      <c r="L35" s="13">
        <f t="shared" si="2"/>
        <v>0</v>
      </c>
    </row>
    <row r="36" spans="1:12" ht="75.75" customHeight="1">
      <c r="A36" s="8" t="s">
        <v>58</v>
      </c>
      <c r="B36" s="29" t="s">
        <v>40</v>
      </c>
      <c r="C36" s="44">
        <f>D36+E36+F36</f>
        <v>2000</v>
      </c>
      <c r="D36" s="44"/>
      <c r="E36" s="44"/>
      <c r="F36" s="44">
        <v>2000</v>
      </c>
      <c r="G36" s="44">
        <f>H36+I36+J36</f>
        <v>0</v>
      </c>
      <c r="H36" s="44"/>
      <c r="I36" s="44"/>
      <c r="J36" s="44"/>
      <c r="K36" s="44">
        <f t="shared" si="1"/>
        <v>-2000</v>
      </c>
      <c r="L36" s="13">
        <f t="shared" si="2"/>
        <v>0</v>
      </c>
    </row>
    <row r="37" spans="1:12" ht="50.25" customHeight="1">
      <c r="A37" s="8" t="s">
        <v>95</v>
      </c>
      <c r="B37" s="29" t="s">
        <v>40</v>
      </c>
      <c r="C37" s="44">
        <f>D37+E37+F37</f>
        <v>10000</v>
      </c>
      <c r="D37" s="44"/>
      <c r="E37" s="44"/>
      <c r="F37" s="44">
        <v>10000</v>
      </c>
      <c r="G37" s="44"/>
      <c r="H37" s="44"/>
      <c r="I37" s="44"/>
      <c r="J37" s="44"/>
      <c r="K37" s="44">
        <f t="shared" si="1"/>
        <v>-10000</v>
      </c>
      <c r="L37" s="13">
        <f t="shared" si="2"/>
        <v>0</v>
      </c>
    </row>
    <row r="38" spans="1:12" ht="62.25" customHeight="1">
      <c r="A38" s="8" t="s">
        <v>96</v>
      </c>
      <c r="B38" s="29" t="s">
        <v>40</v>
      </c>
      <c r="C38" s="44">
        <f>D38+E38+F38</f>
        <v>10000</v>
      </c>
      <c r="D38" s="44"/>
      <c r="E38" s="44"/>
      <c r="F38" s="44">
        <v>10000</v>
      </c>
      <c r="G38" s="44"/>
      <c r="H38" s="44"/>
      <c r="I38" s="44"/>
      <c r="J38" s="44"/>
      <c r="K38" s="44">
        <f t="shared" si="1"/>
        <v>-10000</v>
      </c>
      <c r="L38" s="13">
        <f t="shared" si="2"/>
        <v>0</v>
      </c>
    </row>
    <row r="39" spans="1:12" ht="48.75" customHeight="1">
      <c r="A39" s="10" t="s">
        <v>67</v>
      </c>
      <c r="B39" s="29" t="s">
        <v>40</v>
      </c>
      <c r="C39" s="44">
        <f>D39+E39+F39</f>
        <v>10000</v>
      </c>
      <c r="D39" s="44"/>
      <c r="E39" s="44"/>
      <c r="F39" s="44">
        <v>10000</v>
      </c>
      <c r="G39" s="44">
        <f>H39+I39+J39</f>
        <v>0</v>
      </c>
      <c r="H39" s="44"/>
      <c r="I39" s="44"/>
      <c r="J39" s="44"/>
      <c r="K39" s="44">
        <f t="shared" si="1"/>
        <v>-10000</v>
      </c>
      <c r="L39" s="13">
        <f t="shared" si="2"/>
        <v>0</v>
      </c>
    </row>
    <row r="40" spans="1:12" ht="17.25" customHeight="1">
      <c r="A40" s="11" t="s">
        <v>60</v>
      </c>
      <c r="B40" s="29"/>
      <c r="C40" s="45">
        <f aca="true" t="shared" si="14" ref="C40:J40">C41</f>
        <v>500</v>
      </c>
      <c r="D40" s="45">
        <f t="shared" si="14"/>
        <v>0</v>
      </c>
      <c r="E40" s="45">
        <f t="shared" si="14"/>
        <v>0</v>
      </c>
      <c r="F40" s="45">
        <f t="shared" si="14"/>
        <v>500</v>
      </c>
      <c r="G40" s="45">
        <f t="shared" si="14"/>
        <v>0</v>
      </c>
      <c r="H40" s="45">
        <f t="shared" si="14"/>
        <v>0</v>
      </c>
      <c r="I40" s="45">
        <f t="shared" si="14"/>
        <v>0</v>
      </c>
      <c r="J40" s="45">
        <f t="shared" si="14"/>
        <v>0</v>
      </c>
      <c r="K40" s="45">
        <f t="shared" si="1"/>
        <v>-500</v>
      </c>
      <c r="L40" s="52">
        <f t="shared" si="2"/>
        <v>0</v>
      </c>
    </row>
    <row r="41" spans="1:12" ht="50.25" customHeight="1">
      <c r="A41" s="10" t="s">
        <v>69</v>
      </c>
      <c r="B41" s="29" t="s">
        <v>40</v>
      </c>
      <c r="C41" s="44">
        <f>D41+E41+F41</f>
        <v>500</v>
      </c>
      <c r="D41" s="44"/>
      <c r="E41" s="44"/>
      <c r="F41" s="44">
        <v>500</v>
      </c>
      <c r="G41" s="44"/>
      <c r="H41" s="44"/>
      <c r="I41" s="44"/>
      <c r="J41" s="44"/>
      <c r="K41" s="44">
        <f t="shared" si="1"/>
        <v>-500</v>
      </c>
      <c r="L41" s="13">
        <f t="shared" si="2"/>
        <v>0</v>
      </c>
    </row>
    <row r="42" spans="1:12" ht="22.5" customHeight="1">
      <c r="A42" s="54" t="s">
        <v>20</v>
      </c>
      <c r="B42" s="56"/>
      <c r="C42" s="57">
        <f>C43</f>
        <v>76421.4</v>
      </c>
      <c r="D42" s="57">
        <f aca="true" t="shared" si="15" ref="D42:J42">D43</f>
        <v>0</v>
      </c>
      <c r="E42" s="57">
        <f t="shared" si="15"/>
        <v>76421.4</v>
      </c>
      <c r="F42" s="57">
        <f t="shared" si="15"/>
        <v>0</v>
      </c>
      <c r="G42" s="57">
        <f t="shared" si="15"/>
        <v>0</v>
      </c>
      <c r="H42" s="57">
        <f t="shared" si="15"/>
        <v>0</v>
      </c>
      <c r="I42" s="57">
        <f t="shared" si="15"/>
        <v>0</v>
      </c>
      <c r="J42" s="57">
        <f t="shared" si="15"/>
        <v>0</v>
      </c>
      <c r="K42" s="57">
        <f t="shared" si="1"/>
        <v>-76421.4</v>
      </c>
      <c r="L42" s="58">
        <f t="shared" si="2"/>
        <v>0</v>
      </c>
    </row>
    <row r="43" spans="1:12" ht="22.5" customHeight="1">
      <c r="A43" s="11" t="s">
        <v>72</v>
      </c>
      <c r="B43" s="29"/>
      <c r="C43" s="44">
        <f>C44</f>
        <v>76421.4</v>
      </c>
      <c r="D43" s="44">
        <f aca="true" t="shared" si="16" ref="D43:J43">D44</f>
        <v>0</v>
      </c>
      <c r="E43" s="44">
        <f t="shared" si="16"/>
        <v>76421.4</v>
      </c>
      <c r="F43" s="44">
        <f t="shared" si="16"/>
        <v>0</v>
      </c>
      <c r="G43" s="44">
        <f t="shared" si="16"/>
        <v>0</v>
      </c>
      <c r="H43" s="44">
        <f t="shared" si="16"/>
        <v>0</v>
      </c>
      <c r="I43" s="44">
        <f t="shared" si="16"/>
        <v>0</v>
      </c>
      <c r="J43" s="44">
        <f t="shared" si="16"/>
        <v>0</v>
      </c>
      <c r="K43" s="44">
        <f t="shared" si="1"/>
        <v>-76421.4</v>
      </c>
      <c r="L43" s="13">
        <f t="shared" si="2"/>
        <v>0</v>
      </c>
    </row>
    <row r="44" spans="1:12" ht="41.25" customHeight="1">
      <c r="A44" s="10" t="s">
        <v>73</v>
      </c>
      <c r="B44" s="29" t="s">
        <v>40</v>
      </c>
      <c r="C44" s="44">
        <f>D44+E44+F44</f>
        <v>76421.4</v>
      </c>
      <c r="D44" s="44"/>
      <c r="E44" s="44">
        <v>76421.4</v>
      </c>
      <c r="F44" s="44"/>
      <c r="G44" s="44">
        <f>H44+I44+J44</f>
        <v>0</v>
      </c>
      <c r="H44" s="44"/>
      <c r="I44" s="44"/>
      <c r="J44" s="44"/>
      <c r="K44" s="44">
        <f t="shared" si="1"/>
        <v>-76421.4</v>
      </c>
      <c r="L44" s="13">
        <f t="shared" si="2"/>
        <v>0</v>
      </c>
    </row>
    <row r="45" spans="1:12" ht="19.5" customHeight="1">
      <c r="A45" s="6" t="s">
        <v>61</v>
      </c>
      <c r="B45" s="6"/>
      <c r="C45" s="46">
        <f aca="true" t="shared" si="17" ref="C45:J46">C46</f>
        <v>16139.2</v>
      </c>
      <c r="D45" s="46">
        <f t="shared" si="17"/>
        <v>0</v>
      </c>
      <c r="E45" s="46">
        <f t="shared" si="17"/>
        <v>0</v>
      </c>
      <c r="F45" s="46">
        <f t="shared" si="17"/>
        <v>16139.2</v>
      </c>
      <c r="G45" s="46">
        <f t="shared" si="17"/>
        <v>5000</v>
      </c>
      <c r="H45" s="46">
        <f t="shared" si="17"/>
        <v>0</v>
      </c>
      <c r="I45" s="46">
        <f t="shared" si="17"/>
        <v>0</v>
      </c>
      <c r="J45" s="46">
        <f t="shared" si="17"/>
        <v>5000</v>
      </c>
      <c r="K45" s="46">
        <f t="shared" si="1"/>
        <v>-11139.2</v>
      </c>
      <c r="L45" s="14">
        <f t="shared" si="2"/>
        <v>30.98046991176762</v>
      </c>
    </row>
    <row r="46" spans="1:12" ht="17.25" customHeight="1">
      <c r="A46" s="7" t="s">
        <v>62</v>
      </c>
      <c r="B46" s="7"/>
      <c r="C46" s="45">
        <f t="shared" si="17"/>
        <v>16139.2</v>
      </c>
      <c r="D46" s="45">
        <f t="shared" si="17"/>
        <v>0</v>
      </c>
      <c r="E46" s="45">
        <f t="shared" si="17"/>
        <v>0</v>
      </c>
      <c r="F46" s="45">
        <f t="shared" si="17"/>
        <v>16139.2</v>
      </c>
      <c r="G46" s="45">
        <f t="shared" si="17"/>
        <v>5000</v>
      </c>
      <c r="H46" s="45">
        <f t="shared" si="17"/>
        <v>0</v>
      </c>
      <c r="I46" s="45">
        <f t="shared" si="17"/>
        <v>0</v>
      </c>
      <c r="J46" s="45">
        <f t="shared" si="17"/>
        <v>5000</v>
      </c>
      <c r="K46" s="45">
        <f t="shared" si="1"/>
        <v>-11139.2</v>
      </c>
      <c r="L46" s="52">
        <f t="shared" si="2"/>
        <v>30.98046991176762</v>
      </c>
    </row>
    <row r="47" spans="1:12" ht="48" customHeight="1">
      <c r="A47" s="8" t="s">
        <v>63</v>
      </c>
      <c r="B47" s="29" t="s">
        <v>40</v>
      </c>
      <c r="C47" s="44">
        <f>D47+E47+F47</f>
        <v>16139.2</v>
      </c>
      <c r="D47" s="44"/>
      <c r="E47" s="44"/>
      <c r="F47" s="44">
        <v>16139.2</v>
      </c>
      <c r="G47" s="44">
        <f>H47+I47+J47</f>
        <v>5000</v>
      </c>
      <c r="H47" s="44"/>
      <c r="I47" s="44"/>
      <c r="J47" s="44">
        <v>5000</v>
      </c>
      <c r="K47" s="44">
        <f t="shared" si="1"/>
        <v>-11139.2</v>
      </c>
      <c r="L47" s="13">
        <f t="shared" si="2"/>
        <v>30.98046991176762</v>
      </c>
    </row>
    <row r="48" spans="1:12" s="5" customFormat="1" ht="33.75" customHeight="1">
      <c r="A48" s="6" t="s">
        <v>21</v>
      </c>
      <c r="B48" s="6"/>
      <c r="C48" s="46">
        <f aca="true" t="shared" si="18" ref="C48:J48">C9+C12+C20+C33+C42+C45</f>
        <v>761939</v>
      </c>
      <c r="D48" s="46">
        <f t="shared" si="18"/>
        <v>0</v>
      </c>
      <c r="E48" s="46">
        <f t="shared" si="18"/>
        <v>556736.8</v>
      </c>
      <c r="F48" s="46">
        <f t="shared" si="18"/>
        <v>205202.2</v>
      </c>
      <c r="G48" s="46">
        <f t="shared" si="18"/>
        <v>430036.3</v>
      </c>
      <c r="H48" s="46">
        <f t="shared" si="18"/>
        <v>0</v>
      </c>
      <c r="I48" s="46">
        <f t="shared" si="18"/>
        <v>395036.3</v>
      </c>
      <c r="J48" s="46">
        <f t="shared" si="18"/>
        <v>35000</v>
      </c>
      <c r="K48" s="46">
        <f t="shared" si="1"/>
        <v>-331902.7</v>
      </c>
      <c r="L48" s="14">
        <f t="shared" si="2"/>
        <v>56.439728114717845</v>
      </c>
    </row>
    <row r="50" spans="1:7" ht="30.75" customHeight="1">
      <c r="A50" s="25" t="s">
        <v>33</v>
      </c>
      <c r="G50" s="25" t="s">
        <v>37</v>
      </c>
    </row>
    <row r="51" ht="57.75" customHeight="1">
      <c r="A51" s="1" t="s">
        <v>44</v>
      </c>
    </row>
    <row r="52" ht="15">
      <c r="B52" s="25"/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27" right="0.17" top="0.38" bottom="0.49" header="0.55" footer="0.57"/>
  <pageSetup fitToHeight="2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3"/>
  <sheetViews>
    <sheetView showZeros="0" view="pageBreakPreview" zoomScale="75" zoomScaleSheetLayoutView="75" workbookViewId="0" topLeftCell="A1">
      <pane xSplit="1" ySplit="8" topLeftCell="B12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D14" sqref="D14"/>
    </sheetView>
  </sheetViews>
  <sheetFormatPr defaultColWidth="9.003906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5.75390625" style="1" customWidth="1"/>
    <col min="9" max="9" width="17.375" style="1" customWidth="1"/>
    <col min="10" max="10" width="17.125" style="1" customWidth="1"/>
    <col min="11" max="11" width="18.375" style="1" customWidth="1"/>
    <col min="12" max="12" width="8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97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5"/>
      <c r="B3" s="75"/>
      <c r="C3" s="75"/>
      <c r="D3" s="75"/>
      <c r="E3" s="75"/>
      <c r="F3" s="75"/>
      <c r="G3" s="24"/>
      <c r="H3" s="24"/>
      <c r="I3" s="24"/>
      <c r="J3" s="24"/>
      <c r="K3" s="24"/>
      <c r="L3" s="2"/>
      <c r="M3" s="2"/>
      <c r="N3" s="2"/>
    </row>
    <row r="4" spans="1:28" ht="12" customHeight="1">
      <c r="A4" s="78" t="s">
        <v>42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6" t="s">
        <v>29</v>
      </c>
      <c r="B5" s="72" t="s">
        <v>39</v>
      </c>
      <c r="C5" s="77" t="s">
        <v>47</v>
      </c>
      <c r="D5" s="77"/>
      <c r="E5" s="77"/>
      <c r="F5" s="77"/>
      <c r="G5" s="81" t="s">
        <v>98</v>
      </c>
      <c r="H5" s="82"/>
      <c r="I5" s="82"/>
      <c r="J5" s="83"/>
      <c r="K5" s="72" t="s">
        <v>34</v>
      </c>
      <c r="L5" s="79" t="s">
        <v>36</v>
      </c>
    </row>
    <row r="6" spans="1:12" ht="29.25" customHeight="1">
      <c r="A6" s="76"/>
      <c r="B6" s="73"/>
      <c r="C6" s="77" t="s">
        <v>10</v>
      </c>
      <c r="D6" s="77" t="s">
        <v>11</v>
      </c>
      <c r="E6" s="77"/>
      <c r="F6" s="77"/>
      <c r="G6" s="84" t="s">
        <v>10</v>
      </c>
      <c r="H6" s="81" t="s">
        <v>11</v>
      </c>
      <c r="I6" s="82"/>
      <c r="J6" s="83"/>
      <c r="K6" s="74"/>
      <c r="L6" s="80"/>
    </row>
    <row r="7" spans="1:12" ht="30.75" customHeight="1">
      <c r="A7" s="76"/>
      <c r="B7" s="74"/>
      <c r="C7" s="77"/>
      <c r="D7" s="30" t="s">
        <v>12</v>
      </c>
      <c r="E7" s="30" t="s">
        <v>13</v>
      </c>
      <c r="F7" s="30" t="s">
        <v>14</v>
      </c>
      <c r="G7" s="85"/>
      <c r="H7" s="30" t="s">
        <v>12</v>
      </c>
      <c r="I7" s="30" t="s">
        <v>13</v>
      </c>
      <c r="J7" s="30" t="s">
        <v>14</v>
      </c>
      <c r="K7" s="30" t="s">
        <v>35</v>
      </c>
      <c r="L7" s="30" t="s">
        <v>35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0">
        <v>12</v>
      </c>
    </row>
    <row r="9" spans="1:12" ht="30" customHeight="1">
      <c r="A9" s="16" t="s">
        <v>24</v>
      </c>
      <c r="B9" s="16"/>
      <c r="C9" s="38">
        <f aca="true" t="shared" si="0" ref="C9:J10">C10</f>
        <v>6000000</v>
      </c>
      <c r="D9" s="38">
        <f t="shared" si="0"/>
        <v>0</v>
      </c>
      <c r="E9" s="38">
        <f t="shared" si="0"/>
        <v>0</v>
      </c>
      <c r="F9" s="38">
        <f t="shared" si="0"/>
        <v>6000000</v>
      </c>
      <c r="G9" s="51">
        <f t="shared" si="0"/>
        <v>0</v>
      </c>
      <c r="H9" s="51">
        <f t="shared" si="0"/>
        <v>0</v>
      </c>
      <c r="I9" s="51">
        <f t="shared" si="0"/>
        <v>0</v>
      </c>
      <c r="J9" s="51">
        <f t="shared" si="0"/>
        <v>0</v>
      </c>
      <c r="K9" s="51">
        <f aca="true" t="shared" si="1" ref="K9:K49">G9-C9</f>
        <v>-6000000</v>
      </c>
      <c r="L9" s="49">
        <f aca="true" t="shared" si="2" ref="L9:L49">G9/C9*100</f>
        <v>0</v>
      </c>
    </row>
    <row r="10" spans="1:12" ht="98.25" customHeight="1">
      <c r="A10" s="17" t="s">
        <v>25</v>
      </c>
      <c r="B10" s="17"/>
      <c r="C10" s="37">
        <f t="shared" si="0"/>
        <v>6000000</v>
      </c>
      <c r="D10" s="37">
        <f t="shared" si="0"/>
        <v>0</v>
      </c>
      <c r="E10" s="37">
        <f t="shared" si="0"/>
        <v>0</v>
      </c>
      <c r="F10" s="37">
        <f t="shared" si="0"/>
        <v>6000000</v>
      </c>
      <c r="G10" s="33">
        <f t="shared" si="0"/>
        <v>0</v>
      </c>
      <c r="H10" s="33">
        <f t="shared" si="0"/>
        <v>0</v>
      </c>
      <c r="I10" s="33">
        <f t="shared" si="0"/>
        <v>0</v>
      </c>
      <c r="J10" s="33">
        <f t="shared" si="0"/>
        <v>0</v>
      </c>
      <c r="K10" s="33">
        <f t="shared" si="1"/>
        <v>-6000000</v>
      </c>
      <c r="L10" s="50">
        <f t="shared" si="2"/>
        <v>0</v>
      </c>
    </row>
    <row r="11" spans="1:12" ht="60.75" customHeight="1">
      <c r="A11" s="18" t="s">
        <v>30</v>
      </c>
      <c r="B11" s="29" t="s">
        <v>40</v>
      </c>
      <c r="C11" s="36">
        <f>D11+E11+F11</f>
        <v>6000000</v>
      </c>
      <c r="D11" s="36"/>
      <c r="E11" s="36"/>
      <c r="F11" s="36">
        <v>6000000</v>
      </c>
      <c r="G11" s="31">
        <f>H11+I11+J11</f>
        <v>0</v>
      </c>
      <c r="H11" s="31"/>
      <c r="I11" s="31"/>
      <c r="J11" s="31"/>
      <c r="K11" s="31">
        <f t="shared" si="1"/>
        <v>-6000000</v>
      </c>
      <c r="L11" s="4">
        <f t="shared" si="2"/>
        <v>0</v>
      </c>
    </row>
    <row r="12" spans="1:12" ht="18.75" customHeight="1">
      <c r="A12" s="12" t="s">
        <v>17</v>
      </c>
      <c r="B12" s="12"/>
      <c r="C12" s="32">
        <f aca="true" t="shared" si="3" ref="C12:J12">C13</f>
        <v>524134000</v>
      </c>
      <c r="D12" s="32">
        <f t="shared" si="3"/>
        <v>114934000</v>
      </c>
      <c r="E12" s="32">
        <f t="shared" si="3"/>
        <v>400000000</v>
      </c>
      <c r="F12" s="32">
        <f t="shared" si="3"/>
        <v>9200000</v>
      </c>
      <c r="G12" s="32">
        <f t="shared" si="3"/>
        <v>395036328.8</v>
      </c>
      <c r="H12" s="32">
        <f t="shared" si="3"/>
        <v>0</v>
      </c>
      <c r="I12" s="32">
        <f t="shared" si="3"/>
        <v>395036328.8</v>
      </c>
      <c r="J12" s="32">
        <f t="shared" si="3"/>
        <v>0</v>
      </c>
      <c r="K12" s="51">
        <f t="shared" si="1"/>
        <v>-129097671.19999999</v>
      </c>
      <c r="L12" s="49">
        <f t="shared" si="2"/>
        <v>75.36933852793369</v>
      </c>
    </row>
    <row r="13" spans="1:12" ht="15.75" customHeight="1">
      <c r="A13" s="7" t="s">
        <v>91</v>
      </c>
      <c r="B13" s="7"/>
      <c r="C13" s="33">
        <f>C14+C15+C16+C17+C18+C19+C20+C21</f>
        <v>524134000</v>
      </c>
      <c r="D13" s="33">
        <f aca="true" t="shared" si="4" ref="D13:J13">D14+D15+D16+D17+D18+D19+D20+D21</f>
        <v>114934000</v>
      </c>
      <c r="E13" s="33">
        <f t="shared" si="4"/>
        <v>400000000</v>
      </c>
      <c r="F13" s="33">
        <f t="shared" si="4"/>
        <v>9200000</v>
      </c>
      <c r="G13" s="33">
        <f t="shared" si="4"/>
        <v>395036328.8</v>
      </c>
      <c r="H13" s="33">
        <f t="shared" si="4"/>
        <v>0</v>
      </c>
      <c r="I13" s="33">
        <f t="shared" si="4"/>
        <v>395036328.8</v>
      </c>
      <c r="J13" s="33">
        <f t="shared" si="4"/>
        <v>0</v>
      </c>
      <c r="K13" s="33">
        <f t="shared" si="1"/>
        <v>-129097671.19999999</v>
      </c>
      <c r="L13" s="50">
        <f t="shared" si="2"/>
        <v>75.36933852793369</v>
      </c>
    </row>
    <row r="14" spans="1:12" ht="75.75" customHeight="1">
      <c r="A14" s="22" t="s">
        <v>49</v>
      </c>
      <c r="B14" s="29" t="s">
        <v>40</v>
      </c>
      <c r="C14" s="34">
        <f aca="true" t="shared" si="5" ref="C14:C21">D14+E14+F14</f>
        <v>1000000</v>
      </c>
      <c r="D14" s="34"/>
      <c r="E14" s="34"/>
      <c r="F14" s="34">
        <v>1000000</v>
      </c>
      <c r="G14" s="34">
        <f aca="true" t="shared" si="6" ref="G14:G21">H14+I14+J14</f>
        <v>0</v>
      </c>
      <c r="H14" s="34"/>
      <c r="I14" s="34"/>
      <c r="J14" s="34"/>
      <c r="K14" s="31">
        <f t="shared" si="1"/>
        <v>-1000000</v>
      </c>
      <c r="L14" s="4">
        <f t="shared" si="2"/>
        <v>0</v>
      </c>
    </row>
    <row r="15" spans="1:12" ht="75.75" customHeight="1">
      <c r="A15" s="22" t="s">
        <v>102</v>
      </c>
      <c r="B15" s="29" t="s">
        <v>40</v>
      </c>
      <c r="C15" s="34">
        <f t="shared" si="5"/>
        <v>114934000</v>
      </c>
      <c r="D15" s="34">
        <v>114934000</v>
      </c>
      <c r="E15" s="34"/>
      <c r="F15" s="34"/>
      <c r="G15" s="34">
        <f t="shared" si="6"/>
        <v>0</v>
      </c>
      <c r="H15" s="34"/>
      <c r="I15" s="34"/>
      <c r="J15" s="34"/>
      <c r="K15" s="31">
        <f t="shared" si="1"/>
        <v>-114934000</v>
      </c>
      <c r="L15" s="4">
        <f t="shared" si="2"/>
        <v>0</v>
      </c>
    </row>
    <row r="16" spans="1:12" ht="102.75" customHeight="1">
      <c r="A16" s="22" t="s">
        <v>141</v>
      </c>
      <c r="B16" s="29" t="s">
        <v>40</v>
      </c>
      <c r="C16" s="34">
        <f t="shared" si="5"/>
        <v>8200000</v>
      </c>
      <c r="D16" s="34"/>
      <c r="E16" s="34"/>
      <c r="F16" s="34">
        <v>8200000</v>
      </c>
      <c r="G16" s="34">
        <f t="shared" si="6"/>
        <v>0</v>
      </c>
      <c r="H16" s="34"/>
      <c r="I16" s="34"/>
      <c r="J16" s="34"/>
      <c r="K16" s="31">
        <f t="shared" si="1"/>
        <v>-8200000</v>
      </c>
      <c r="L16" s="4">
        <f t="shared" si="2"/>
        <v>0</v>
      </c>
    </row>
    <row r="17" spans="1:12" ht="61.5" customHeight="1">
      <c r="A17" s="22" t="s">
        <v>74</v>
      </c>
      <c r="B17" s="29" t="s">
        <v>40</v>
      </c>
      <c r="C17" s="34">
        <f t="shared" si="5"/>
        <v>16185895</v>
      </c>
      <c r="D17" s="34"/>
      <c r="E17" s="34">
        <v>16185895</v>
      </c>
      <c r="F17" s="34"/>
      <c r="G17" s="34">
        <f t="shared" si="6"/>
        <v>16185895</v>
      </c>
      <c r="H17" s="34"/>
      <c r="I17" s="34">
        <v>16185895</v>
      </c>
      <c r="J17" s="34"/>
      <c r="K17" s="31">
        <f t="shared" si="1"/>
        <v>0</v>
      </c>
      <c r="L17" s="4">
        <f t="shared" si="2"/>
        <v>100</v>
      </c>
    </row>
    <row r="18" spans="1:12" ht="60.75" customHeight="1">
      <c r="A18" s="22" t="s">
        <v>75</v>
      </c>
      <c r="B18" s="59" t="s">
        <v>41</v>
      </c>
      <c r="C18" s="34">
        <f t="shared" si="5"/>
        <v>60075</v>
      </c>
      <c r="D18" s="34"/>
      <c r="E18" s="34">
        <v>60075</v>
      </c>
      <c r="F18" s="34"/>
      <c r="G18" s="34">
        <f t="shared" si="6"/>
        <v>0</v>
      </c>
      <c r="H18" s="34"/>
      <c r="I18" s="34"/>
      <c r="J18" s="34"/>
      <c r="K18" s="31">
        <f t="shared" si="1"/>
        <v>-60075</v>
      </c>
      <c r="L18" s="4">
        <f t="shared" si="2"/>
        <v>0</v>
      </c>
    </row>
    <row r="19" spans="1:12" ht="64.5" customHeight="1">
      <c r="A19" s="22" t="s">
        <v>45</v>
      </c>
      <c r="B19" s="29" t="s">
        <v>40</v>
      </c>
      <c r="C19" s="34">
        <f t="shared" si="5"/>
        <v>98705200</v>
      </c>
      <c r="D19" s="34"/>
      <c r="E19" s="34">
        <v>98705200</v>
      </c>
      <c r="F19" s="34"/>
      <c r="G19" s="34">
        <f t="shared" si="6"/>
        <v>98705200</v>
      </c>
      <c r="H19" s="34"/>
      <c r="I19" s="34">
        <v>98705200</v>
      </c>
      <c r="J19" s="34"/>
      <c r="K19" s="31">
        <f t="shared" si="1"/>
        <v>0</v>
      </c>
      <c r="L19" s="4">
        <f t="shared" si="2"/>
        <v>100</v>
      </c>
    </row>
    <row r="20" spans="1:12" ht="93" customHeight="1">
      <c r="A20" s="22" t="s">
        <v>107</v>
      </c>
      <c r="B20" s="29" t="s">
        <v>40</v>
      </c>
      <c r="C20" s="34">
        <f t="shared" si="5"/>
        <v>186976906</v>
      </c>
      <c r="D20" s="34"/>
      <c r="E20" s="34">
        <v>186976906</v>
      </c>
      <c r="F20" s="34"/>
      <c r="G20" s="34">
        <f t="shared" si="6"/>
        <v>186976906</v>
      </c>
      <c r="H20" s="34"/>
      <c r="I20" s="34">
        <v>186976906</v>
      </c>
      <c r="J20" s="34"/>
      <c r="K20" s="31">
        <f t="shared" si="1"/>
        <v>0</v>
      </c>
      <c r="L20" s="4">
        <f t="shared" si="2"/>
        <v>100</v>
      </c>
    </row>
    <row r="21" spans="1:12" ht="76.5" customHeight="1">
      <c r="A21" s="22" t="s">
        <v>81</v>
      </c>
      <c r="B21" s="29" t="s">
        <v>40</v>
      </c>
      <c r="C21" s="34">
        <f t="shared" si="5"/>
        <v>98071924</v>
      </c>
      <c r="D21" s="34"/>
      <c r="E21" s="34">
        <v>98071924</v>
      </c>
      <c r="F21" s="34"/>
      <c r="G21" s="34">
        <f t="shared" si="6"/>
        <v>93168327.8</v>
      </c>
      <c r="H21" s="34"/>
      <c r="I21" s="34">
        <v>93168327.8</v>
      </c>
      <c r="J21" s="34"/>
      <c r="K21" s="31">
        <f t="shared" si="1"/>
        <v>-4903596.200000003</v>
      </c>
      <c r="L21" s="4">
        <f t="shared" si="2"/>
        <v>95</v>
      </c>
    </row>
    <row r="22" spans="1:12" ht="30.75" customHeight="1">
      <c r="A22" s="6" t="s">
        <v>18</v>
      </c>
      <c r="B22" s="6"/>
      <c r="C22" s="32">
        <f>C23+C27+C31</f>
        <v>201678400</v>
      </c>
      <c r="D22" s="32">
        <f aca="true" t="shared" si="7" ref="D22:J22">D23+D27+D31</f>
        <v>0</v>
      </c>
      <c r="E22" s="32">
        <f t="shared" si="7"/>
        <v>80315400</v>
      </c>
      <c r="F22" s="32">
        <f t="shared" si="7"/>
        <v>121363000</v>
      </c>
      <c r="G22" s="32">
        <f t="shared" si="7"/>
        <v>40000000</v>
      </c>
      <c r="H22" s="32">
        <f t="shared" si="7"/>
        <v>0</v>
      </c>
      <c r="I22" s="32">
        <f t="shared" si="7"/>
        <v>0</v>
      </c>
      <c r="J22" s="32">
        <f t="shared" si="7"/>
        <v>40000000</v>
      </c>
      <c r="K22" s="51">
        <f t="shared" si="1"/>
        <v>-161678400</v>
      </c>
      <c r="L22" s="49">
        <f t="shared" si="2"/>
        <v>19.83355679140652</v>
      </c>
    </row>
    <row r="23" spans="1:12" ht="15.75" customHeight="1">
      <c r="A23" s="7" t="s">
        <v>22</v>
      </c>
      <c r="B23" s="7"/>
      <c r="C23" s="35">
        <f aca="true" t="shared" si="8" ref="C23:J23">C24+C25+C26</f>
        <v>50288400</v>
      </c>
      <c r="D23" s="35">
        <f t="shared" si="8"/>
        <v>0</v>
      </c>
      <c r="E23" s="35">
        <f t="shared" si="8"/>
        <v>18925400</v>
      </c>
      <c r="F23" s="35">
        <f t="shared" si="8"/>
        <v>31363000</v>
      </c>
      <c r="G23" s="35">
        <f t="shared" si="8"/>
        <v>0</v>
      </c>
      <c r="H23" s="35">
        <f t="shared" si="8"/>
        <v>0</v>
      </c>
      <c r="I23" s="35">
        <f t="shared" si="8"/>
        <v>0</v>
      </c>
      <c r="J23" s="35">
        <f t="shared" si="8"/>
        <v>0</v>
      </c>
      <c r="K23" s="33">
        <f t="shared" si="1"/>
        <v>-50288400</v>
      </c>
      <c r="L23" s="50">
        <f t="shared" si="2"/>
        <v>0</v>
      </c>
    </row>
    <row r="24" spans="1:12" ht="34.5" customHeight="1">
      <c r="A24" s="10" t="s">
        <v>76</v>
      </c>
      <c r="B24" s="29" t="s">
        <v>40</v>
      </c>
      <c r="C24" s="34">
        <f>D24+E24+F24</f>
        <v>15000000</v>
      </c>
      <c r="D24" s="34"/>
      <c r="E24" s="34"/>
      <c r="F24" s="34">
        <v>15000000</v>
      </c>
      <c r="G24" s="34">
        <f>H24+I24+J24</f>
        <v>0</v>
      </c>
      <c r="H24" s="34"/>
      <c r="I24" s="34"/>
      <c r="J24" s="34"/>
      <c r="K24" s="31">
        <f t="shared" si="1"/>
        <v>-15000000</v>
      </c>
      <c r="L24" s="4">
        <f t="shared" si="2"/>
        <v>0</v>
      </c>
    </row>
    <row r="25" spans="1:12" ht="48.75" customHeight="1">
      <c r="A25" s="10" t="s">
        <v>88</v>
      </c>
      <c r="B25" s="29" t="s">
        <v>40</v>
      </c>
      <c r="C25" s="34">
        <f>D25+E25+F25</f>
        <v>16363000</v>
      </c>
      <c r="D25" s="34"/>
      <c r="E25" s="34"/>
      <c r="F25" s="34">
        <v>16363000</v>
      </c>
      <c r="G25" s="34">
        <f>H25+I25+J25</f>
        <v>0</v>
      </c>
      <c r="H25" s="34"/>
      <c r="I25" s="34"/>
      <c r="J25" s="34"/>
      <c r="K25" s="31">
        <f t="shared" si="1"/>
        <v>-16363000</v>
      </c>
      <c r="L25" s="4">
        <f t="shared" si="2"/>
        <v>0</v>
      </c>
    </row>
    <row r="26" spans="1:12" ht="30.75" customHeight="1">
      <c r="A26" s="19" t="s">
        <v>77</v>
      </c>
      <c r="B26" s="29" t="s">
        <v>40</v>
      </c>
      <c r="C26" s="34">
        <f>D26+E26+F26</f>
        <v>18925400</v>
      </c>
      <c r="D26" s="34"/>
      <c r="E26" s="34">
        <v>18925400</v>
      </c>
      <c r="F26" s="34"/>
      <c r="G26" s="34">
        <f>H26+I26+J26</f>
        <v>0</v>
      </c>
      <c r="H26" s="34"/>
      <c r="I26" s="34"/>
      <c r="J26" s="34"/>
      <c r="K26" s="31">
        <f t="shared" si="1"/>
        <v>-18925400</v>
      </c>
      <c r="L26" s="4">
        <f t="shared" si="2"/>
        <v>0</v>
      </c>
    </row>
    <row r="27" spans="1:12" ht="17.25" customHeight="1">
      <c r="A27" s="7" t="s">
        <v>15</v>
      </c>
      <c r="B27" s="7"/>
      <c r="C27" s="35">
        <f>C28+C29+C30</f>
        <v>91390000</v>
      </c>
      <c r="D27" s="35">
        <f aca="true" t="shared" si="9" ref="D27:J27">D28+D29+D30</f>
        <v>0</v>
      </c>
      <c r="E27" s="35">
        <f t="shared" si="9"/>
        <v>61390000</v>
      </c>
      <c r="F27" s="35">
        <f t="shared" si="9"/>
        <v>30000000</v>
      </c>
      <c r="G27" s="35">
        <f t="shared" si="9"/>
        <v>0</v>
      </c>
      <c r="H27" s="35">
        <f t="shared" si="9"/>
        <v>0</v>
      </c>
      <c r="I27" s="35">
        <f t="shared" si="9"/>
        <v>0</v>
      </c>
      <c r="J27" s="35">
        <f t="shared" si="9"/>
        <v>0</v>
      </c>
      <c r="K27" s="31">
        <f t="shared" si="1"/>
        <v>-91390000</v>
      </c>
      <c r="L27" s="4">
        <f t="shared" si="2"/>
        <v>0</v>
      </c>
    </row>
    <row r="28" spans="1:12" ht="45.75" customHeight="1">
      <c r="A28" s="10" t="s">
        <v>26</v>
      </c>
      <c r="B28" s="29" t="s">
        <v>40</v>
      </c>
      <c r="C28" s="36">
        <f>D28+E28+F28</f>
        <v>5000000</v>
      </c>
      <c r="D28" s="36"/>
      <c r="E28" s="36"/>
      <c r="F28" s="36">
        <v>5000000</v>
      </c>
      <c r="G28" s="36">
        <f>H28+I28+J28</f>
        <v>0</v>
      </c>
      <c r="H28" s="36"/>
      <c r="I28" s="36"/>
      <c r="J28" s="36"/>
      <c r="K28" s="36">
        <f t="shared" si="1"/>
        <v>-5000000</v>
      </c>
      <c r="L28" s="13">
        <f t="shared" si="2"/>
        <v>0</v>
      </c>
    </row>
    <row r="29" spans="1:12" ht="63.75" customHeight="1">
      <c r="A29" s="10" t="s">
        <v>99</v>
      </c>
      <c r="B29" s="29" t="s">
        <v>40</v>
      </c>
      <c r="C29" s="36">
        <f>D29+E29+F29</f>
        <v>25000000</v>
      </c>
      <c r="D29" s="36"/>
      <c r="E29" s="36"/>
      <c r="F29" s="36">
        <v>25000000</v>
      </c>
      <c r="G29" s="36">
        <f>H29+I29+J29</f>
        <v>0</v>
      </c>
      <c r="H29" s="36"/>
      <c r="I29" s="36"/>
      <c r="J29" s="36"/>
      <c r="K29" s="36">
        <f t="shared" si="1"/>
        <v>-25000000</v>
      </c>
      <c r="L29" s="13">
        <f t="shared" si="2"/>
        <v>0</v>
      </c>
    </row>
    <row r="30" spans="1:12" ht="47.25" customHeight="1">
      <c r="A30" s="10" t="s">
        <v>84</v>
      </c>
      <c r="B30" s="29" t="s">
        <v>40</v>
      </c>
      <c r="C30" s="36">
        <f>D30+E30+F30</f>
        <v>61390000</v>
      </c>
      <c r="D30" s="36"/>
      <c r="E30" s="36">
        <v>61390000</v>
      </c>
      <c r="F30" s="36"/>
      <c r="G30" s="36">
        <f>H30+I30+J30</f>
        <v>0</v>
      </c>
      <c r="H30" s="36"/>
      <c r="I30" s="36"/>
      <c r="J30" s="36"/>
      <c r="K30" s="36">
        <f t="shared" si="1"/>
        <v>-61390000</v>
      </c>
      <c r="L30" s="13">
        <f t="shared" si="2"/>
        <v>0</v>
      </c>
    </row>
    <row r="31" spans="1:12" ht="15.75" customHeight="1">
      <c r="A31" s="11" t="s">
        <v>27</v>
      </c>
      <c r="B31" s="26"/>
      <c r="C31" s="37">
        <f>C32</f>
        <v>60000000</v>
      </c>
      <c r="D31" s="37">
        <f aca="true" t="shared" si="10" ref="D31:J31">D32</f>
        <v>0</v>
      </c>
      <c r="E31" s="37">
        <f t="shared" si="10"/>
        <v>0</v>
      </c>
      <c r="F31" s="37">
        <f t="shared" si="10"/>
        <v>60000000</v>
      </c>
      <c r="G31" s="37">
        <f t="shared" si="10"/>
        <v>40000000</v>
      </c>
      <c r="H31" s="37">
        <f t="shared" si="10"/>
        <v>0</v>
      </c>
      <c r="I31" s="37">
        <f t="shared" si="10"/>
        <v>0</v>
      </c>
      <c r="J31" s="37">
        <f t="shared" si="10"/>
        <v>40000000</v>
      </c>
      <c r="K31" s="37">
        <f t="shared" si="1"/>
        <v>-20000000</v>
      </c>
      <c r="L31" s="52">
        <f t="shared" si="2"/>
        <v>66.66666666666666</v>
      </c>
    </row>
    <row r="32" spans="1:12" ht="48" customHeight="1">
      <c r="A32" s="10" t="s">
        <v>85</v>
      </c>
      <c r="B32" s="29" t="s">
        <v>40</v>
      </c>
      <c r="C32" s="36">
        <f>D32+E32+F32</f>
        <v>60000000</v>
      </c>
      <c r="D32" s="36"/>
      <c r="E32" s="36"/>
      <c r="F32" s="36">
        <v>60000000</v>
      </c>
      <c r="G32" s="36">
        <f>H32+I32+J32</f>
        <v>40000000</v>
      </c>
      <c r="H32" s="36"/>
      <c r="I32" s="36"/>
      <c r="J32" s="36">
        <v>40000000</v>
      </c>
      <c r="K32" s="36">
        <f t="shared" si="1"/>
        <v>-20000000</v>
      </c>
      <c r="L32" s="13">
        <f t="shared" si="2"/>
        <v>66.66666666666666</v>
      </c>
    </row>
    <row r="33" spans="1:12" ht="18" customHeight="1">
      <c r="A33" s="12" t="s">
        <v>19</v>
      </c>
      <c r="B33" s="28"/>
      <c r="C33" s="38">
        <f aca="true" t="shared" si="11" ref="C33:J33">C34+C40</f>
        <v>275596500</v>
      </c>
      <c r="D33" s="38">
        <f t="shared" si="11"/>
        <v>0</v>
      </c>
      <c r="E33" s="38">
        <f t="shared" si="11"/>
        <v>0</v>
      </c>
      <c r="F33" s="38">
        <f t="shared" si="11"/>
        <v>275596500</v>
      </c>
      <c r="G33" s="38">
        <f t="shared" si="11"/>
        <v>0</v>
      </c>
      <c r="H33" s="38">
        <f t="shared" si="11"/>
        <v>0</v>
      </c>
      <c r="I33" s="38">
        <f t="shared" si="11"/>
        <v>0</v>
      </c>
      <c r="J33" s="38">
        <f t="shared" si="11"/>
        <v>0</v>
      </c>
      <c r="K33" s="38">
        <f t="shared" si="1"/>
        <v>-275596500</v>
      </c>
      <c r="L33" s="14">
        <f t="shared" si="2"/>
        <v>0</v>
      </c>
    </row>
    <row r="34" spans="1:12" ht="18" customHeight="1">
      <c r="A34" s="7" t="s">
        <v>16</v>
      </c>
      <c r="B34" s="27"/>
      <c r="C34" s="37">
        <f aca="true" t="shared" si="12" ref="C34:J34">C35+C36+C37+C38+C39</f>
        <v>275096500</v>
      </c>
      <c r="D34" s="37">
        <f t="shared" si="12"/>
        <v>0</v>
      </c>
      <c r="E34" s="37">
        <f t="shared" si="12"/>
        <v>0</v>
      </c>
      <c r="F34" s="37">
        <f t="shared" si="12"/>
        <v>275096500</v>
      </c>
      <c r="G34" s="37">
        <f t="shared" si="12"/>
        <v>0</v>
      </c>
      <c r="H34" s="37">
        <f t="shared" si="12"/>
        <v>0</v>
      </c>
      <c r="I34" s="37">
        <f t="shared" si="12"/>
        <v>0</v>
      </c>
      <c r="J34" s="37">
        <f t="shared" si="12"/>
        <v>0</v>
      </c>
      <c r="K34" s="37">
        <f t="shared" si="1"/>
        <v>-275096500</v>
      </c>
      <c r="L34" s="52">
        <f t="shared" si="2"/>
        <v>0</v>
      </c>
    </row>
    <row r="35" spans="1:12" ht="75" customHeight="1">
      <c r="A35" s="8" t="s">
        <v>57</v>
      </c>
      <c r="B35" s="29" t="s">
        <v>40</v>
      </c>
      <c r="C35" s="36">
        <f>D35+E35+F35</f>
        <v>20000000</v>
      </c>
      <c r="D35" s="36"/>
      <c r="E35" s="36"/>
      <c r="F35" s="36">
        <v>20000000</v>
      </c>
      <c r="G35" s="36">
        <f>H35+I35+J35</f>
        <v>0</v>
      </c>
      <c r="H35" s="36"/>
      <c r="I35" s="36"/>
      <c r="J35" s="36"/>
      <c r="K35" s="36">
        <f t="shared" si="1"/>
        <v>-20000000</v>
      </c>
      <c r="L35" s="13">
        <f t="shared" si="2"/>
        <v>0</v>
      </c>
    </row>
    <row r="36" spans="1:12" ht="109.5" customHeight="1">
      <c r="A36" s="8" t="s">
        <v>104</v>
      </c>
      <c r="B36" s="29" t="s">
        <v>40</v>
      </c>
      <c r="C36" s="36">
        <f>D36+E36+F36</f>
        <v>2000000</v>
      </c>
      <c r="D36" s="36"/>
      <c r="E36" s="36"/>
      <c r="F36" s="36">
        <v>2000000</v>
      </c>
      <c r="G36" s="36">
        <f>H36+I36+J36</f>
        <v>0</v>
      </c>
      <c r="H36" s="36"/>
      <c r="I36" s="36"/>
      <c r="J36" s="36"/>
      <c r="K36" s="36">
        <f t="shared" si="1"/>
        <v>-2000000</v>
      </c>
      <c r="L36" s="13">
        <f t="shared" si="2"/>
        <v>0</v>
      </c>
    </row>
    <row r="37" spans="1:12" ht="63" customHeight="1">
      <c r="A37" s="8" t="s">
        <v>86</v>
      </c>
      <c r="B37" s="29" t="s">
        <v>40</v>
      </c>
      <c r="C37" s="36">
        <f>D37+E37+F37</f>
        <v>84365500</v>
      </c>
      <c r="D37" s="36"/>
      <c r="E37" s="36"/>
      <c r="F37" s="36">
        <v>84365500</v>
      </c>
      <c r="G37" s="36"/>
      <c r="H37" s="36"/>
      <c r="I37" s="36"/>
      <c r="J37" s="36"/>
      <c r="K37" s="36">
        <f t="shared" si="1"/>
        <v>-84365500</v>
      </c>
      <c r="L37" s="13">
        <f t="shared" si="2"/>
        <v>0</v>
      </c>
    </row>
    <row r="38" spans="1:12" ht="81.75" customHeight="1">
      <c r="A38" s="8" t="s">
        <v>87</v>
      </c>
      <c r="B38" s="29" t="s">
        <v>40</v>
      </c>
      <c r="C38" s="36">
        <f>D38+E38+F38</f>
        <v>84365500</v>
      </c>
      <c r="D38" s="36"/>
      <c r="E38" s="36"/>
      <c r="F38" s="36">
        <v>84365500</v>
      </c>
      <c r="G38" s="36"/>
      <c r="H38" s="36"/>
      <c r="I38" s="36"/>
      <c r="J38" s="36"/>
      <c r="K38" s="36">
        <f t="shared" si="1"/>
        <v>-84365500</v>
      </c>
      <c r="L38" s="13">
        <f t="shared" si="2"/>
        <v>0</v>
      </c>
    </row>
    <row r="39" spans="1:12" ht="63" customHeight="1">
      <c r="A39" s="10" t="s">
        <v>68</v>
      </c>
      <c r="B39" s="29" t="s">
        <v>40</v>
      </c>
      <c r="C39" s="36">
        <f>D39+E39+F39</f>
        <v>84365500</v>
      </c>
      <c r="D39" s="36"/>
      <c r="E39" s="36"/>
      <c r="F39" s="36">
        <v>84365500</v>
      </c>
      <c r="G39" s="36">
        <f>H39+I39+J39</f>
        <v>0</v>
      </c>
      <c r="H39" s="36"/>
      <c r="I39" s="36"/>
      <c r="J39" s="36"/>
      <c r="K39" s="36">
        <f t="shared" si="1"/>
        <v>-84365500</v>
      </c>
      <c r="L39" s="13">
        <f t="shared" si="2"/>
        <v>0</v>
      </c>
    </row>
    <row r="40" spans="1:12" ht="17.25" customHeight="1">
      <c r="A40" s="11" t="s">
        <v>60</v>
      </c>
      <c r="B40" s="29"/>
      <c r="C40" s="37">
        <f aca="true" t="shared" si="13" ref="C40:J40">C41</f>
        <v>500000</v>
      </c>
      <c r="D40" s="37">
        <f t="shared" si="13"/>
        <v>0</v>
      </c>
      <c r="E40" s="37">
        <f t="shared" si="13"/>
        <v>0</v>
      </c>
      <c r="F40" s="37">
        <f t="shared" si="13"/>
        <v>500000</v>
      </c>
      <c r="G40" s="37">
        <f t="shared" si="13"/>
        <v>0</v>
      </c>
      <c r="H40" s="37">
        <f t="shared" si="13"/>
        <v>0</v>
      </c>
      <c r="I40" s="37">
        <f t="shared" si="13"/>
        <v>0</v>
      </c>
      <c r="J40" s="37">
        <f t="shared" si="13"/>
        <v>0</v>
      </c>
      <c r="K40" s="37">
        <f t="shared" si="1"/>
        <v>-500000</v>
      </c>
      <c r="L40" s="52">
        <f t="shared" si="2"/>
        <v>0</v>
      </c>
    </row>
    <row r="41" spans="1:12" ht="63" customHeight="1">
      <c r="A41" s="10" t="s">
        <v>80</v>
      </c>
      <c r="B41" s="29" t="s">
        <v>40</v>
      </c>
      <c r="C41" s="36">
        <f>D41+E41+F41</f>
        <v>500000</v>
      </c>
      <c r="D41" s="36"/>
      <c r="E41" s="36"/>
      <c r="F41" s="36">
        <v>500000</v>
      </c>
      <c r="G41" s="36"/>
      <c r="H41" s="36"/>
      <c r="I41" s="36"/>
      <c r="J41" s="36"/>
      <c r="K41" s="36">
        <f t="shared" si="1"/>
        <v>-500000</v>
      </c>
      <c r="L41" s="13">
        <f t="shared" si="2"/>
        <v>0</v>
      </c>
    </row>
    <row r="42" spans="1:12" ht="24" customHeight="1">
      <c r="A42" s="54" t="s">
        <v>20</v>
      </c>
      <c r="B42" s="55"/>
      <c r="C42" s="38">
        <f aca="true" t="shared" si="14" ref="C42:J43">C43</f>
        <v>76421400</v>
      </c>
      <c r="D42" s="38">
        <f t="shared" si="14"/>
        <v>0</v>
      </c>
      <c r="E42" s="38">
        <f t="shared" si="14"/>
        <v>76421400</v>
      </c>
      <c r="F42" s="38">
        <f t="shared" si="14"/>
        <v>0</v>
      </c>
      <c r="G42" s="38">
        <f t="shared" si="14"/>
        <v>0</v>
      </c>
      <c r="H42" s="38">
        <f t="shared" si="14"/>
        <v>0</v>
      </c>
      <c r="I42" s="38">
        <f t="shared" si="14"/>
        <v>0</v>
      </c>
      <c r="J42" s="38">
        <f t="shared" si="14"/>
        <v>0</v>
      </c>
      <c r="K42" s="38">
        <f t="shared" si="1"/>
        <v>-76421400</v>
      </c>
      <c r="L42" s="14">
        <f t="shared" si="2"/>
        <v>0</v>
      </c>
    </row>
    <row r="43" spans="1:12" ht="24" customHeight="1">
      <c r="A43" s="11" t="s">
        <v>72</v>
      </c>
      <c r="B43" s="29"/>
      <c r="C43" s="36">
        <f t="shared" si="14"/>
        <v>76421400</v>
      </c>
      <c r="D43" s="36">
        <f t="shared" si="14"/>
        <v>0</v>
      </c>
      <c r="E43" s="36">
        <f t="shared" si="14"/>
        <v>76421400</v>
      </c>
      <c r="F43" s="36">
        <f t="shared" si="14"/>
        <v>0</v>
      </c>
      <c r="G43" s="36">
        <f t="shared" si="14"/>
        <v>0</v>
      </c>
      <c r="H43" s="36">
        <f t="shared" si="14"/>
        <v>0</v>
      </c>
      <c r="I43" s="36">
        <f t="shared" si="14"/>
        <v>0</v>
      </c>
      <c r="J43" s="36">
        <f t="shared" si="14"/>
        <v>0</v>
      </c>
      <c r="K43" s="37">
        <f t="shared" si="1"/>
        <v>-76421400</v>
      </c>
      <c r="L43" s="52">
        <f t="shared" si="2"/>
        <v>0</v>
      </c>
    </row>
    <row r="44" spans="1:12" ht="35.25" customHeight="1">
      <c r="A44" s="10" t="s">
        <v>73</v>
      </c>
      <c r="B44" s="29" t="s">
        <v>40</v>
      </c>
      <c r="C44" s="36">
        <f>D44+E44+F44</f>
        <v>76421400</v>
      </c>
      <c r="D44" s="36"/>
      <c r="E44" s="36">
        <v>76421400</v>
      </c>
      <c r="F44" s="36"/>
      <c r="G44" s="36">
        <f>H44+I44+J44</f>
        <v>0</v>
      </c>
      <c r="H44" s="36"/>
      <c r="I44" s="36"/>
      <c r="J44" s="36"/>
      <c r="K44" s="37">
        <f t="shared" si="1"/>
        <v>-76421400</v>
      </c>
      <c r="L44" s="52">
        <f t="shared" si="2"/>
        <v>0</v>
      </c>
    </row>
    <row r="45" spans="1:12" ht="35.25" customHeight="1">
      <c r="A45" s="6" t="s">
        <v>61</v>
      </c>
      <c r="B45" s="6"/>
      <c r="C45" s="38">
        <f aca="true" t="shared" si="15" ref="C45:J45">C46</f>
        <v>72330100</v>
      </c>
      <c r="D45" s="38">
        <f t="shared" si="15"/>
        <v>0</v>
      </c>
      <c r="E45" s="38">
        <f t="shared" si="15"/>
        <v>0</v>
      </c>
      <c r="F45" s="38">
        <f t="shared" si="15"/>
        <v>72330100</v>
      </c>
      <c r="G45" s="38">
        <f t="shared" si="15"/>
        <v>5000000</v>
      </c>
      <c r="H45" s="38">
        <f t="shared" si="15"/>
        <v>0</v>
      </c>
      <c r="I45" s="38">
        <f t="shared" si="15"/>
        <v>0</v>
      </c>
      <c r="J45" s="38">
        <f t="shared" si="15"/>
        <v>5000000</v>
      </c>
      <c r="K45" s="38">
        <f t="shared" si="1"/>
        <v>-67330100</v>
      </c>
      <c r="L45" s="14">
        <f t="shared" si="2"/>
        <v>6.91275139948652</v>
      </c>
    </row>
    <row r="46" spans="1:12" ht="17.25" customHeight="1">
      <c r="A46" s="7" t="s">
        <v>62</v>
      </c>
      <c r="B46" s="7"/>
      <c r="C46" s="37">
        <f>C47+C48</f>
        <v>72330100</v>
      </c>
      <c r="D46" s="37">
        <f aca="true" t="shared" si="16" ref="D46:J46">D47+D48</f>
        <v>0</v>
      </c>
      <c r="E46" s="37">
        <f t="shared" si="16"/>
        <v>0</v>
      </c>
      <c r="F46" s="37">
        <f t="shared" si="16"/>
        <v>72330100</v>
      </c>
      <c r="G46" s="37">
        <f t="shared" si="16"/>
        <v>5000000</v>
      </c>
      <c r="H46" s="37">
        <f t="shared" si="16"/>
        <v>0</v>
      </c>
      <c r="I46" s="37">
        <f t="shared" si="16"/>
        <v>0</v>
      </c>
      <c r="J46" s="37">
        <f t="shared" si="16"/>
        <v>5000000</v>
      </c>
      <c r="K46" s="37">
        <f t="shared" si="1"/>
        <v>-67330100</v>
      </c>
      <c r="L46" s="52">
        <f t="shared" si="2"/>
        <v>6.91275139948652</v>
      </c>
    </row>
    <row r="47" spans="1:12" ht="61.5" customHeight="1">
      <c r="A47" s="8" t="s">
        <v>63</v>
      </c>
      <c r="B47" s="29" t="s">
        <v>40</v>
      </c>
      <c r="C47" s="36">
        <f>D47+E47+F47</f>
        <v>16139200</v>
      </c>
      <c r="D47" s="36"/>
      <c r="E47" s="36"/>
      <c r="F47" s="36">
        <v>16139200</v>
      </c>
      <c r="G47" s="36">
        <f>H47+I47+J47</f>
        <v>5000000</v>
      </c>
      <c r="H47" s="36"/>
      <c r="I47" s="36"/>
      <c r="J47" s="36">
        <v>5000000</v>
      </c>
      <c r="K47" s="36">
        <f t="shared" si="1"/>
        <v>-11139200</v>
      </c>
      <c r="L47" s="13">
        <f t="shared" si="2"/>
        <v>30.98046991176762</v>
      </c>
    </row>
    <row r="48" spans="1:12" ht="48.75" customHeight="1">
      <c r="A48" s="8" t="s">
        <v>100</v>
      </c>
      <c r="B48" s="29" t="s">
        <v>40</v>
      </c>
      <c r="C48" s="36">
        <f>D48+E48+F48</f>
        <v>56190900</v>
      </c>
      <c r="D48" s="36"/>
      <c r="E48" s="36"/>
      <c r="F48" s="36">
        <v>56190900</v>
      </c>
      <c r="G48" s="36">
        <f>H48+I48+J48</f>
        <v>0</v>
      </c>
      <c r="H48" s="36"/>
      <c r="I48" s="36"/>
      <c r="J48" s="36"/>
      <c r="K48" s="36">
        <f t="shared" si="1"/>
        <v>-56190900</v>
      </c>
      <c r="L48" s="13">
        <f t="shared" si="2"/>
        <v>0</v>
      </c>
    </row>
    <row r="49" spans="1:12" s="5" customFormat="1" ht="33.75" customHeight="1">
      <c r="A49" s="6" t="s">
        <v>21</v>
      </c>
      <c r="B49" s="6"/>
      <c r="C49" s="38">
        <f aca="true" t="shared" si="17" ref="C49:J49">C9+C12+C22+C33+C42+C45</f>
        <v>1156160400</v>
      </c>
      <c r="D49" s="38">
        <f t="shared" si="17"/>
        <v>114934000</v>
      </c>
      <c r="E49" s="38">
        <f t="shared" si="17"/>
        <v>556736800</v>
      </c>
      <c r="F49" s="38">
        <f t="shared" si="17"/>
        <v>484489600</v>
      </c>
      <c r="G49" s="38">
        <f t="shared" si="17"/>
        <v>440036328.8</v>
      </c>
      <c r="H49" s="38">
        <f t="shared" si="17"/>
        <v>0</v>
      </c>
      <c r="I49" s="38">
        <f t="shared" si="17"/>
        <v>395036328.8</v>
      </c>
      <c r="J49" s="38">
        <f t="shared" si="17"/>
        <v>45000000</v>
      </c>
      <c r="K49" s="38">
        <f t="shared" si="1"/>
        <v>-716124071.2</v>
      </c>
      <c r="L49" s="14">
        <f t="shared" si="2"/>
        <v>38.06014535699372</v>
      </c>
    </row>
    <row r="51" spans="1:8" ht="88.5" customHeight="1">
      <c r="A51" s="25" t="s">
        <v>33</v>
      </c>
      <c r="H51" s="25" t="s">
        <v>37</v>
      </c>
    </row>
    <row r="52" ht="57.75" customHeight="1">
      <c r="A52" s="1" t="s">
        <v>44</v>
      </c>
    </row>
    <row r="53" ht="15">
      <c r="B53" s="25"/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27" right="0.17" top="0.17" bottom="0.17" header="0.48" footer="0.25"/>
  <pageSetup fitToHeight="2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3"/>
  <sheetViews>
    <sheetView showZeros="0" view="pageBreakPreview" zoomScale="75" zoomScaleSheetLayoutView="75" workbookViewId="0" topLeftCell="A1">
      <pane xSplit="1" ySplit="8" topLeftCell="B12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C18" sqref="C18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875" style="1" customWidth="1"/>
    <col min="5" max="5" width="17.875" style="1" customWidth="1"/>
    <col min="6" max="6" width="18.25390625" style="1" customWidth="1"/>
    <col min="7" max="7" width="18.00390625" style="1" customWidth="1"/>
    <col min="8" max="8" width="9.00390625" style="1" customWidth="1"/>
    <col min="9" max="9" width="15.00390625" style="1" customWidth="1"/>
    <col min="10" max="10" width="12.875" style="1" customWidth="1"/>
    <col min="11" max="11" width="19.37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97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5"/>
      <c r="B3" s="75"/>
      <c r="C3" s="75"/>
      <c r="D3" s="75"/>
      <c r="E3" s="75"/>
      <c r="F3" s="75"/>
      <c r="G3" s="24"/>
      <c r="H3" s="24"/>
      <c r="I3" s="24"/>
      <c r="J3" s="24"/>
      <c r="K3" s="24"/>
      <c r="L3" s="2"/>
      <c r="M3" s="2"/>
      <c r="N3" s="2"/>
    </row>
    <row r="4" spans="1:28" ht="12" customHeight="1">
      <c r="A4" s="78" t="s">
        <v>32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6" t="s">
        <v>29</v>
      </c>
      <c r="B5" s="72" t="s">
        <v>39</v>
      </c>
      <c r="C5" s="77" t="s">
        <v>47</v>
      </c>
      <c r="D5" s="77"/>
      <c r="E5" s="77"/>
      <c r="F5" s="77"/>
      <c r="G5" s="81" t="s">
        <v>98</v>
      </c>
      <c r="H5" s="82"/>
      <c r="I5" s="82"/>
      <c r="J5" s="83"/>
      <c r="K5" s="72" t="s">
        <v>34</v>
      </c>
      <c r="L5" s="79" t="s">
        <v>36</v>
      </c>
    </row>
    <row r="6" spans="1:12" ht="29.25" customHeight="1">
      <c r="A6" s="76"/>
      <c r="B6" s="73"/>
      <c r="C6" s="77" t="s">
        <v>10</v>
      </c>
      <c r="D6" s="77" t="s">
        <v>11</v>
      </c>
      <c r="E6" s="77"/>
      <c r="F6" s="77"/>
      <c r="G6" s="84" t="s">
        <v>10</v>
      </c>
      <c r="H6" s="81" t="s">
        <v>11</v>
      </c>
      <c r="I6" s="82"/>
      <c r="J6" s="83"/>
      <c r="K6" s="74"/>
      <c r="L6" s="80"/>
    </row>
    <row r="7" spans="1:12" ht="30.75" customHeight="1">
      <c r="A7" s="76"/>
      <c r="B7" s="74"/>
      <c r="C7" s="77"/>
      <c r="D7" s="30" t="s">
        <v>12</v>
      </c>
      <c r="E7" s="30" t="s">
        <v>13</v>
      </c>
      <c r="F7" s="30" t="s">
        <v>14</v>
      </c>
      <c r="G7" s="85"/>
      <c r="H7" s="30" t="s">
        <v>12</v>
      </c>
      <c r="I7" s="30" t="s">
        <v>13</v>
      </c>
      <c r="J7" s="30" t="s">
        <v>14</v>
      </c>
      <c r="K7" s="30" t="s">
        <v>35</v>
      </c>
      <c r="L7" s="30" t="s">
        <v>35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0">
        <v>12</v>
      </c>
    </row>
    <row r="9" spans="1:12" ht="20.25" customHeight="1">
      <c r="A9" s="16" t="s">
        <v>24</v>
      </c>
      <c r="B9" s="16"/>
      <c r="C9" s="46">
        <f aca="true" t="shared" si="0" ref="C9:J10">C10</f>
        <v>6000</v>
      </c>
      <c r="D9" s="46">
        <f t="shared" si="0"/>
        <v>0</v>
      </c>
      <c r="E9" s="46">
        <f t="shared" si="0"/>
        <v>0</v>
      </c>
      <c r="F9" s="46">
        <f t="shared" si="0"/>
        <v>6000</v>
      </c>
      <c r="G9" s="48">
        <f t="shared" si="0"/>
        <v>0</v>
      </c>
      <c r="H9" s="48">
        <f t="shared" si="0"/>
        <v>0</v>
      </c>
      <c r="I9" s="48">
        <f t="shared" si="0"/>
        <v>0</v>
      </c>
      <c r="J9" s="48">
        <f t="shared" si="0"/>
        <v>0</v>
      </c>
      <c r="K9" s="46">
        <f aca="true" t="shared" si="1" ref="K9:K49">G9-C9</f>
        <v>-6000</v>
      </c>
      <c r="L9" s="49">
        <f aca="true" t="shared" si="2" ref="L9:L49">G9/C9*100</f>
        <v>0</v>
      </c>
    </row>
    <row r="10" spans="1:12" ht="50.25" customHeight="1">
      <c r="A10" s="17" t="s">
        <v>25</v>
      </c>
      <c r="B10" s="17"/>
      <c r="C10" s="45">
        <f t="shared" si="0"/>
        <v>6000</v>
      </c>
      <c r="D10" s="45">
        <f t="shared" si="0"/>
        <v>0</v>
      </c>
      <c r="E10" s="45">
        <f t="shared" si="0"/>
        <v>0</v>
      </c>
      <c r="F10" s="45">
        <f t="shared" si="0"/>
        <v>6000</v>
      </c>
      <c r="G10" s="41">
        <f t="shared" si="0"/>
        <v>0</v>
      </c>
      <c r="H10" s="41">
        <f t="shared" si="0"/>
        <v>0</v>
      </c>
      <c r="I10" s="41">
        <f t="shared" si="0"/>
        <v>0</v>
      </c>
      <c r="J10" s="41">
        <f t="shared" si="0"/>
        <v>0</v>
      </c>
      <c r="K10" s="45">
        <f t="shared" si="1"/>
        <v>-6000</v>
      </c>
      <c r="L10" s="50">
        <f t="shared" si="2"/>
        <v>0</v>
      </c>
    </row>
    <row r="11" spans="1:12" ht="48.75" customHeight="1">
      <c r="A11" s="18" t="s">
        <v>30</v>
      </c>
      <c r="B11" s="29" t="s">
        <v>40</v>
      </c>
      <c r="C11" s="44">
        <f>D11+E11+F11</f>
        <v>6000</v>
      </c>
      <c r="D11" s="44"/>
      <c r="E11" s="44"/>
      <c r="F11" s="44">
        <v>6000</v>
      </c>
      <c r="G11" s="39">
        <f>H11+I11+J11</f>
        <v>0</v>
      </c>
      <c r="H11" s="39"/>
      <c r="I11" s="39"/>
      <c r="J11" s="39"/>
      <c r="K11" s="44">
        <f t="shared" si="1"/>
        <v>-6000</v>
      </c>
      <c r="L11" s="4">
        <f t="shared" si="2"/>
        <v>0</v>
      </c>
    </row>
    <row r="12" spans="1:12" ht="18.75" customHeight="1">
      <c r="A12" s="12" t="s">
        <v>17</v>
      </c>
      <c r="B12" s="12"/>
      <c r="C12" s="40">
        <f aca="true" t="shared" si="3" ref="C12:J12">C13</f>
        <v>524134</v>
      </c>
      <c r="D12" s="40">
        <f t="shared" si="3"/>
        <v>114934</v>
      </c>
      <c r="E12" s="40">
        <f t="shared" si="3"/>
        <v>400000</v>
      </c>
      <c r="F12" s="40">
        <f t="shared" si="3"/>
        <v>9200</v>
      </c>
      <c r="G12" s="40">
        <f t="shared" si="3"/>
        <v>395036.3</v>
      </c>
      <c r="H12" s="40">
        <f t="shared" si="3"/>
        <v>0</v>
      </c>
      <c r="I12" s="40">
        <f t="shared" si="3"/>
        <v>395036.3</v>
      </c>
      <c r="J12" s="40">
        <f t="shared" si="3"/>
        <v>0</v>
      </c>
      <c r="K12" s="46">
        <f t="shared" si="1"/>
        <v>-129097.70000000001</v>
      </c>
      <c r="L12" s="49">
        <f t="shared" si="2"/>
        <v>75.36933303315564</v>
      </c>
    </row>
    <row r="13" spans="1:12" ht="15.75" customHeight="1">
      <c r="A13" s="7" t="s">
        <v>90</v>
      </c>
      <c r="B13" s="7"/>
      <c r="C13" s="45">
        <f>C14+C15+C16+C17+C18+C19+C20+C21</f>
        <v>524134</v>
      </c>
      <c r="D13" s="45">
        <f aca="true" t="shared" si="4" ref="D13:J13">D14+D15+D16+D17+D18+D19+D20+D21</f>
        <v>114934</v>
      </c>
      <c r="E13" s="45">
        <f t="shared" si="4"/>
        <v>400000</v>
      </c>
      <c r="F13" s="45">
        <f t="shared" si="4"/>
        <v>9200</v>
      </c>
      <c r="G13" s="45">
        <f t="shared" si="4"/>
        <v>395036.3</v>
      </c>
      <c r="H13" s="45">
        <f t="shared" si="4"/>
        <v>0</v>
      </c>
      <c r="I13" s="45">
        <f t="shared" si="4"/>
        <v>395036.3</v>
      </c>
      <c r="J13" s="45">
        <f t="shared" si="4"/>
        <v>0</v>
      </c>
      <c r="K13" s="45">
        <f t="shared" si="1"/>
        <v>-129097.70000000001</v>
      </c>
      <c r="L13" s="50">
        <f t="shared" si="2"/>
        <v>75.36933303315564</v>
      </c>
    </row>
    <row r="14" spans="1:12" ht="60.75" customHeight="1">
      <c r="A14" s="22" t="s">
        <v>49</v>
      </c>
      <c r="B14" s="29" t="s">
        <v>40</v>
      </c>
      <c r="C14" s="42">
        <f aca="true" t="shared" si="5" ref="C14:C21">D14+E14+F14</f>
        <v>1000</v>
      </c>
      <c r="D14" s="42"/>
      <c r="E14" s="42"/>
      <c r="F14" s="42">
        <v>1000</v>
      </c>
      <c r="G14" s="42">
        <f aca="true" t="shared" si="6" ref="G14:G21">H14+I14+J14</f>
        <v>0</v>
      </c>
      <c r="H14" s="42"/>
      <c r="I14" s="42"/>
      <c r="J14" s="42"/>
      <c r="K14" s="44">
        <f t="shared" si="1"/>
        <v>-1000</v>
      </c>
      <c r="L14" s="4">
        <f t="shared" si="2"/>
        <v>0</v>
      </c>
    </row>
    <row r="15" spans="1:12" ht="60.75" customHeight="1">
      <c r="A15" s="22" t="s">
        <v>103</v>
      </c>
      <c r="B15" s="29" t="s">
        <v>40</v>
      </c>
      <c r="C15" s="42">
        <f t="shared" si="5"/>
        <v>114934</v>
      </c>
      <c r="D15" s="42">
        <v>114934</v>
      </c>
      <c r="E15" s="42"/>
      <c r="F15" s="42"/>
      <c r="G15" s="42"/>
      <c r="H15" s="42"/>
      <c r="I15" s="42"/>
      <c r="J15" s="42"/>
      <c r="K15" s="44">
        <f t="shared" si="1"/>
        <v>-114934</v>
      </c>
      <c r="L15" s="4">
        <f t="shared" si="2"/>
        <v>0</v>
      </c>
    </row>
    <row r="16" spans="1:12" ht="76.5" customHeight="1">
      <c r="A16" s="22" t="s">
        <v>142</v>
      </c>
      <c r="B16" s="29" t="s">
        <v>40</v>
      </c>
      <c r="C16" s="42">
        <f t="shared" si="5"/>
        <v>8200</v>
      </c>
      <c r="D16" s="42"/>
      <c r="E16" s="42"/>
      <c r="F16" s="42">
        <v>8200</v>
      </c>
      <c r="G16" s="42"/>
      <c r="H16" s="42"/>
      <c r="I16" s="42"/>
      <c r="J16" s="42"/>
      <c r="K16" s="44">
        <f t="shared" si="1"/>
        <v>-8200</v>
      </c>
      <c r="L16" s="4">
        <f t="shared" si="2"/>
        <v>0</v>
      </c>
    </row>
    <row r="17" spans="1:12" ht="60.75" customHeight="1">
      <c r="A17" s="22" t="s">
        <v>65</v>
      </c>
      <c r="B17" s="29" t="s">
        <v>40</v>
      </c>
      <c r="C17" s="42">
        <f t="shared" si="5"/>
        <v>16185.9</v>
      </c>
      <c r="D17" s="42"/>
      <c r="E17" s="42">
        <v>16185.9</v>
      </c>
      <c r="F17" s="42"/>
      <c r="G17" s="42">
        <f t="shared" si="6"/>
        <v>16185.9</v>
      </c>
      <c r="H17" s="42"/>
      <c r="I17" s="42">
        <v>16185.9</v>
      </c>
      <c r="J17" s="42"/>
      <c r="K17" s="44">
        <f t="shared" si="1"/>
        <v>0</v>
      </c>
      <c r="L17" s="4">
        <f t="shared" si="2"/>
        <v>100</v>
      </c>
    </row>
    <row r="18" spans="1:12" ht="48.75" customHeight="1">
      <c r="A18" s="22" t="s">
        <v>31</v>
      </c>
      <c r="B18" s="47" t="s">
        <v>41</v>
      </c>
      <c r="C18" s="42">
        <f t="shared" si="5"/>
        <v>60.1</v>
      </c>
      <c r="D18" s="42"/>
      <c r="E18" s="42">
        <v>60.1</v>
      </c>
      <c r="F18" s="42"/>
      <c r="G18" s="42">
        <f t="shared" si="6"/>
        <v>0</v>
      </c>
      <c r="H18" s="42"/>
      <c r="I18" s="42"/>
      <c r="J18" s="42"/>
      <c r="K18" s="44">
        <f t="shared" si="1"/>
        <v>-60.1</v>
      </c>
      <c r="L18" s="4">
        <f t="shared" si="2"/>
        <v>0</v>
      </c>
    </row>
    <row r="19" spans="1:12" ht="49.5" customHeight="1">
      <c r="A19" s="22" t="s">
        <v>45</v>
      </c>
      <c r="B19" s="29" t="s">
        <v>40</v>
      </c>
      <c r="C19" s="42">
        <f t="shared" si="5"/>
        <v>98705.2</v>
      </c>
      <c r="D19" s="42"/>
      <c r="E19" s="42">
        <v>98705.2</v>
      </c>
      <c r="F19" s="42"/>
      <c r="G19" s="42">
        <f t="shared" si="6"/>
        <v>98705.2</v>
      </c>
      <c r="H19" s="42"/>
      <c r="I19" s="42">
        <v>98705.2</v>
      </c>
      <c r="J19" s="42"/>
      <c r="K19" s="44">
        <f t="shared" si="1"/>
        <v>0</v>
      </c>
      <c r="L19" s="4">
        <f t="shared" si="2"/>
        <v>100</v>
      </c>
    </row>
    <row r="20" spans="1:12" ht="60.75" customHeight="1">
      <c r="A20" s="22" t="s">
        <v>106</v>
      </c>
      <c r="B20" s="29" t="s">
        <v>40</v>
      </c>
      <c r="C20" s="42">
        <f t="shared" si="5"/>
        <v>186976.9</v>
      </c>
      <c r="D20" s="42"/>
      <c r="E20" s="42">
        <v>186976.9</v>
      </c>
      <c r="F20" s="42"/>
      <c r="G20" s="42">
        <f t="shared" si="6"/>
        <v>186976.9</v>
      </c>
      <c r="H20" s="42"/>
      <c r="I20" s="42">
        <v>186976.9</v>
      </c>
      <c r="J20" s="42"/>
      <c r="K20" s="44">
        <f t="shared" si="1"/>
        <v>0</v>
      </c>
      <c r="L20" s="4">
        <f t="shared" si="2"/>
        <v>100</v>
      </c>
    </row>
    <row r="21" spans="1:12" ht="60.75" customHeight="1">
      <c r="A21" s="22" t="s">
        <v>82</v>
      </c>
      <c r="B21" s="29" t="s">
        <v>40</v>
      </c>
      <c r="C21" s="42">
        <f t="shared" si="5"/>
        <v>98071.9</v>
      </c>
      <c r="D21" s="42"/>
      <c r="E21" s="42">
        <v>98071.9</v>
      </c>
      <c r="F21" s="42"/>
      <c r="G21" s="42">
        <f t="shared" si="6"/>
        <v>93168.3</v>
      </c>
      <c r="H21" s="42"/>
      <c r="I21" s="42">
        <v>93168.3</v>
      </c>
      <c r="J21" s="42"/>
      <c r="K21" s="44">
        <f t="shared" si="1"/>
        <v>-4903.599999999991</v>
      </c>
      <c r="L21" s="4">
        <f t="shared" si="2"/>
        <v>94.99999490169968</v>
      </c>
    </row>
    <row r="22" spans="1:12" ht="30.75" customHeight="1">
      <c r="A22" s="6" t="s">
        <v>18</v>
      </c>
      <c r="B22" s="6"/>
      <c r="C22" s="40">
        <f>C23+C27+C31</f>
        <v>201678.4</v>
      </c>
      <c r="D22" s="40">
        <f aca="true" t="shared" si="7" ref="D22:J22">D23+D27+D31</f>
        <v>0</v>
      </c>
      <c r="E22" s="40">
        <f t="shared" si="7"/>
        <v>80315.4</v>
      </c>
      <c r="F22" s="40">
        <f t="shared" si="7"/>
        <v>121363</v>
      </c>
      <c r="G22" s="40">
        <f t="shared" si="7"/>
        <v>40000</v>
      </c>
      <c r="H22" s="40">
        <f t="shared" si="7"/>
        <v>0</v>
      </c>
      <c r="I22" s="40">
        <f t="shared" si="7"/>
        <v>0</v>
      </c>
      <c r="J22" s="40">
        <f t="shared" si="7"/>
        <v>40000</v>
      </c>
      <c r="K22" s="46">
        <f t="shared" si="1"/>
        <v>-161678.4</v>
      </c>
      <c r="L22" s="49">
        <f t="shared" si="2"/>
        <v>19.83355679140652</v>
      </c>
    </row>
    <row r="23" spans="1:12" ht="15.75" customHeight="1">
      <c r="A23" s="7" t="s">
        <v>22</v>
      </c>
      <c r="B23" s="7"/>
      <c r="C23" s="43">
        <f aca="true" t="shared" si="8" ref="C23:J23">C24+C25+C26</f>
        <v>50288.4</v>
      </c>
      <c r="D23" s="43">
        <f t="shared" si="8"/>
        <v>0</v>
      </c>
      <c r="E23" s="43">
        <f t="shared" si="8"/>
        <v>18925.4</v>
      </c>
      <c r="F23" s="43">
        <f t="shared" si="8"/>
        <v>31363</v>
      </c>
      <c r="G23" s="43">
        <f t="shared" si="8"/>
        <v>0</v>
      </c>
      <c r="H23" s="43">
        <f t="shared" si="8"/>
        <v>0</v>
      </c>
      <c r="I23" s="43">
        <f t="shared" si="8"/>
        <v>0</v>
      </c>
      <c r="J23" s="43">
        <f t="shared" si="8"/>
        <v>0</v>
      </c>
      <c r="K23" s="45">
        <f t="shared" si="1"/>
        <v>-50288.4</v>
      </c>
      <c r="L23" s="50">
        <f t="shared" si="2"/>
        <v>0</v>
      </c>
    </row>
    <row r="24" spans="1:12" ht="34.5" customHeight="1">
      <c r="A24" s="10" t="s">
        <v>50</v>
      </c>
      <c r="B24" s="29" t="s">
        <v>40</v>
      </c>
      <c r="C24" s="42">
        <f>D24+E24+F24</f>
        <v>15000</v>
      </c>
      <c r="D24" s="42"/>
      <c r="E24" s="42"/>
      <c r="F24" s="42">
        <v>15000</v>
      </c>
      <c r="G24" s="42">
        <f>H24+I24+J24</f>
        <v>0</v>
      </c>
      <c r="H24" s="42"/>
      <c r="I24" s="42"/>
      <c r="J24" s="42"/>
      <c r="K24" s="44">
        <f t="shared" si="1"/>
        <v>-15000</v>
      </c>
      <c r="L24" s="4">
        <f t="shared" si="2"/>
        <v>0</v>
      </c>
    </row>
    <row r="25" spans="1:12" ht="30.75" customHeight="1">
      <c r="A25" s="10" t="s">
        <v>9</v>
      </c>
      <c r="B25" s="29" t="s">
        <v>40</v>
      </c>
      <c r="C25" s="42">
        <f>D25+E25+F25</f>
        <v>16363</v>
      </c>
      <c r="D25" s="42"/>
      <c r="E25" s="42"/>
      <c r="F25" s="42">
        <v>16363</v>
      </c>
      <c r="G25" s="42">
        <f>H25+I25+J25</f>
        <v>0</v>
      </c>
      <c r="H25" s="42"/>
      <c r="I25" s="42"/>
      <c r="J25" s="42"/>
      <c r="K25" s="44">
        <f t="shared" si="1"/>
        <v>-16363</v>
      </c>
      <c r="L25" s="4">
        <f t="shared" si="2"/>
        <v>0</v>
      </c>
    </row>
    <row r="26" spans="1:12" ht="30.75" customHeight="1">
      <c r="A26" s="19" t="s">
        <v>51</v>
      </c>
      <c r="B26" s="29" t="s">
        <v>40</v>
      </c>
      <c r="C26" s="42">
        <f>D26+E26+F26</f>
        <v>18925.4</v>
      </c>
      <c r="D26" s="42"/>
      <c r="E26" s="42">
        <v>18925.4</v>
      </c>
      <c r="F26" s="42"/>
      <c r="G26" s="42">
        <f>H26+I26+J26</f>
        <v>0</v>
      </c>
      <c r="H26" s="42"/>
      <c r="I26" s="42"/>
      <c r="J26" s="42"/>
      <c r="K26" s="44">
        <f t="shared" si="1"/>
        <v>-18925.4</v>
      </c>
      <c r="L26" s="4">
        <f t="shared" si="2"/>
        <v>0</v>
      </c>
    </row>
    <row r="27" spans="1:12" ht="17.25" customHeight="1">
      <c r="A27" s="7" t="s">
        <v>15</v>
      </c>
      <c r="B27" s="7"/>
      <c r="C27" s="43">
        <f>C28+C29+C30</f>
        <v>91390</v>
      </c>
      <c r="D27" s="43">
        <f aca="true" t="shared" si="9" ref="D27:J27">D28+D29+D30</f>
        <v>0</v>
      </c>
      <c r="E27" s="43">
        <f t="shared" si="9"/>
        <v>61390</v>
      </c>
      <c r="F27" s="43">
        <f t="shared" si="9"/>
        <v>30000</v>
      </c>
      <c r="G27" s="43">
        <f t="shared" si="9"/>
        <v>0</v>
      </c>
      <c r="H27" s="43">
        <f t="shared" si="9"/>
        <v>0</v>
      </c>
      <c r="I27" s="43">
        <f t="shared" si="9"/>
        <v>0</v>
      </c>
      <c r="J27" s="43">
        <f t="shared" si="9"/>
        <v>0</v>
      </c>
      <c r="K27" s="44">
        <f t="shared" si="1"/>
        <v>-91390</v>
      </c>
      <c r="L27" s="4">
        <f t="shared" si="2"/>
        <v>0</v>
      </c>
    </row>
    <row r="28" spans="1:12" ht="37.5" customHeight="1">
      <c r="A28" s="10" t="s">
        <v>26</v>
      </c>
      <c r="B28" s="29" t="s">
        <v>40</v>
      </c>
      <c r="C28" s="44">
        <f>D28+E28+F28</f>
        <v>5000</v>
      </c>
      <c r="D28" s="44"/>
      <c r="E28" s="44"/>
      <c r="F28" s="44">
        <v>5000</v>
      </c>
      <c r="G28" s="44">
        <f>H28+I28+J28</f>
        <v>0</v>
      </c>
      <c r="H28" s="44"/>
      <c r="I28" s="44"/>
      <c r="J28" s="44"/>
      <c r="K28" s="44">
        <f t="shared" si="1"/>
        <v>-5000</v>
      </c>
      <c r="L28" s="13">
        <f t="shared" si="2"/>
        <v>0</v>
      </c>
    </row>
    <row r="29" spans="1:12" ht="50.25" customHeight="1">
      <c r="A29" s="10" t="s">
        <v>105</v>
      </c>
      <c r="B29" s="29" t="s">
        <v>40</v>
      </c>
      <c r="C29" s="44">
        <f>D29+E29+F29</f>
        <v>25000</v>
      </c>
      <c r="D29" s="44"/>
      <c r="E29" s="44"/>
      <c r="F29" s="44">
        <v>25000</v>
      </c>
      <c r="G29" s="44">
        <f>H29+I29+J29</f>
        <v>0</v>
      </c>
      <c r="H29" s="44"/>
      <c r="I29" s="44"/>
      <c r="J29" s="44"/>
      <c r="K29" s="44">
        <f t="shared" si="1"/>
        <v>-25000</v>
      </c>
      <c r="L29" s="13">
        <f t="shared" si="2"/>
        <v>0</v>
      </c>
    </row>
    <row r="30" spans="1:12" ht="37.5" customHeight="1">
      <c r="A30" s="10" t="s">
        <v>83</v>
      </c>
      <c r="B30" s="29" t="s">
        <v>40</v>
      </c>
      <c r="C30" s="44">
        <f>D30+E30+F30</f>
        <v>61390</v>
      </c>
      <c r="D30" s="44"/>
      <c r="E30" s="44">
        <v>61390</v>
      </c>
      <c r="F30" s="44"/>
      <c r="G30" s="44">
        <f>H30+I30+J30</f>
        <v>0</v>
      </c>
      <c r="H30" s="44"/>
      <c r="I30" s="44"/>
      <c r="J30" s="44"/>
      <c r="K30" s="44">
        <f t="shared" si="1"/>
        <v>-61390</v>
      </c>
      <c r="L30" s="13">
        <f t="shared" si="2"/>
        <v>0</v>
      </c>
    </row>
    <row r="31" spans="1:12" ht="15.75" customHeight="1">
      <c r="A31" s="11" t="s">
        <v>27</v>
      </c>
      <c r="B31" s="26"/>
      <c r="C31" s="45">
        <f>C32</f>
        <v>60000</v>
      </c>
      <c r="D31" s="45">
        <f aca="true" t="shared" si="10" ref="D31:J31">D32</f>
        <v>0</v>
      </c>
      <c r="E31" s="45">
        <f t="shared" si="10"/>
        <v>0</v>
      </c>
      <c r="F31" s="45">
        <f t="shared" si="10"/>
        <v>60000</v>
      </c>
      <c r="G31" s="45">
        <f t="shared" si="10"/>
        <v>40000</v>
      </c>
      <c r="H31" s="45">
        <f t="shared" si="10"/>
        <v>0</v>
      </c>
      <c r="I31" s="45">
        <f t="shared" si="10"/>
        <v>0</v>
      </c>
      <c r="J31" s="45">
        <f t="shared" si="10"/>
        <v>40000</v>
      </c>
      <c r="K31" s="45">
        <f t="shared" si="1"/>
        <v>-20000</v>
      </c>
      <c r="L31" s="52">
        <f t="shared" si="2"/>
        <v>66.66666666666666</v>
      </c>
    </row>
    <row r="32" spans="1:12" ht="48" customHeight="1">
      <c r="A32" s="10" t="s">
        <v>89</v>
      </c>
      <c r="B32" s="29" t="s">
        <v>40</v>
      </c>
      <c r="C32" s="44">
        <f>D32+E32+F32</f>
        <v>60000</v>
      </c>
      <c r="D32" s="44"/>
      <c r="E32" s="44"/>
      <c r="F32" s="44">
        <v>60000</v>
      </c>
      <c r="G32" s="44">
        <f>H32+I32+J32</f>
        <v>40000</v>
      </c>
      <c r="H32" s="44"/>
      <c r="I32" s="44"/>
      <c r="J32" s="44">
        <v>40000</v>
      </c>
      <c r="K32" s="44">
        <f t="shared" si="1"/>
        <v>-20000</v>
      </c>
      <c r="L32" s="13">
        <f t="shared" si="2"/>
        <v>66.66666666666666</v>
      </c>
    </row>
    <row r="33" spans="1:12" ht="18" customHeight="1">
      <c r="A33" s="12" t="s">
        <v>19</v>
      </c>
      <c r="B33" s="28"/>
      <c r="C33" s="46">
        <f aca="true" t="shared" si="11" ref="C33:J33">C34+C40</f>
        <v>275596.5</v>
      </c>
      <c r="D33" s="46">
        <f t="shared" si="11"/>
        <v>0</v>
      </c>
      <c r="E33" s="46">
        <f t="shared" si="11"/>
        <v>0</v>
      </c>
      <c r="F33" s="46">
        <f t="shared" si="11"/>
        <v>275596.5</v>
      </c>
      <c r="G33" s="46">
        <f t="shared" si="11"/>
        <v>0</v>
      </c>
      <c r="H33" s="46">
        <f t="shared" si="11"/>
        <v>0</v>
      </c>
      <c r="I33" s="46">
        <f t="shared" si="11"/>
        <v>0</v>
      </c>
      <c r="J33" s="46">
        <f t="shared" si="11"/>
        <v>0</v>
      </c>
      <c r="K33" s="46">
        <f t="shared" si="1"/>
        <v>-275596.5</v>
      </c>
      <c r="L33" s="14">
        <f t="shared" si="2"/>
        <v>0</v>
      </c>
    </row>
    <row r="34" spans="1:12" ht="18" customHeight="1">
      <c r="A34" s="7" t="s">
        <v>16</v>
      </c>
      <c r="B34" s="27"/>
      <c r="C34" s="45">
        <f aca="true" t="shared" si="12" ref="C34:J34">C35+C36+C37+C38+C39</f>
        <v>275096.5</v>
      </c>
      <c r="D34" s="45">
        <f t="shared" si="12"/>
        <v>0</v>
      </c>
      <c r="E34" s="45">
        <f t="shared" si="12"/>
        <v>0</v>
      </c>
      <c r="F34" s="45">
        <f t="shared" si="12"/>
        <v>275096.5</v>
      </c>
      <c r="G34" s="45">
        <f t="shared" si="12"/>
        <v>0</v>
      </c>
      <c r="H34" s="45">
        <f t="shared" si="12"/>
        <v>0</v>
      </c>
      <c r="I34" s="45">
        <f t="shared" si="12"/>
        <v>0</v>
      </c>
      <c r="J34" s="45">
        <f t="shared" si="12"/>
        <v>0</v>
      </c>
      <c r="K34" s="45">
        <f t="shared" si="1"/>
        <v>-275096.5</v>
      </c>
      <c r="L34" s="52">
        <f t="shared" si="2"/>
        <v>0</v>
      </c>
    </row>
    <row r="35" spans="1:12" ht="48.75" customHeight="1">
      <c r="A35" s="8" t="s">
        <v>57</v>
      </c>
      <c r="B35" s="29" t="s">
        <v>40</v>
      </c>
      <c r="C35" s="44">
        <f>D35+E35+F35</f>
        <v>20000</v>
      </c>
      <c r="D35" s="44"/>
      <c r="E35" s="44"/>
      <c r="F35" s="44">
        <v>20000</v>
      </c>
      <c r="G35" s="44">
        <f>H35+I35+J35</f>
        <v>0</v>
      </c>
      <c r="H35" s="44"/>
      <c r="I35" s="44"/>
      <c r="J35" s="44"/>
      <c r="K35" s="44">
        <f t="shared" si="1"/>
        <v>-20000</v>
      </c>
      <c r="L35" s="13">
        <f t="shared" si="2"/>
        <v>0</v>
      </c>
    </row>
    <row r="36" spans="1:12" ht="75.75" customHeight="1">
      <c r="A36" s="8" t="s">
        <v>58</v>
      </c>
      <c r="B36" s="29" t="s">
        <v>40</v>
      </c>
      <c r="C36" s="44">
        <f>D36+E36+F36</f>
        <v>2000</v>
      </c>
      <c r="D36" s="44"/>
      <c r="E36" s="44"/>
      <c r="F36" s="44">
        <v>2000</v>
      </c>
      <c r="G36" s="44">
        <f>H36+I36+J36</f>
        <v>0</v>
      </c>
      <c r="H36" s="44"/>
      <c r="I36" s="44"/>
      <c r="J36" s="44"/>
      <c r="K36" s="44">
        <f t="shared" si="1"/>
        <v>-2000</v>
      </c>
      <c r="L36" s="13">
        <f t="shared" si="2"/>
        <v>0</v>
      </c>
    </row>
    <row r="37" spans="1:12" ht="50.25" customHeight="1">
      <c r="A37" s="8" t="s">
        <v>95</v>
      </c>
      <c r="B37" s="29" t="s">
        <v>40</v>
      </c>
      <c r="C37" s="44">
        <f>D37+E37+F37</f>
        <v>84365.5</v>
      </c>
      <c r="D37" s="44"/>
      <c r="E37" s="44"/>
      <c r="F37" s="44">
        <v>84365.5</v>
      </c>
      <c r="G37" s="44"/>
      <c r="H37" s="44"/>
      <c r="I37" s="44"/>
      <c r="J37" s="44"/>
      <c r="K37" s="44">
        <f t="shared" si="1"/>
        <v>-84365.5</v>
      </c>
      <c r="L37" s="13">
        <f t="shared" si="2"/>
        <v>0</v>
      </c>
    </row>
    <row r="38" spans="1:12" ht="62.25" customHeight="1">
      <c r="A38" s="8" t="s">
        <v>96</v>
      </c>
      <c r="B38" s="29" t="s">
        <v>40</v>
      </c>
      <c r="C38" s="44">
        <f>D38+E38+F38</f>
        <v>84365.5</v>
      </c>
      <c r="D38" s="44"/>
      <c r="E38" s="44"/>
      <c r="F38" s="44">
        <v>84365.5</v>
      </c>
      <c r="G38" s="44"/>
      <c r="H38" s="44"/>
      <c r="I38" s="44"/>
      <c r="J38" s="44"/>
      <c r="K38" s="44">
        <f t="shared" si="1"/>
        <v>-84365.5</v>
      </c>
      <c r="L38" s="13">
        <f t="shared" si="2"/>
        <v>0</v>
      </c>
    </row>
    <row r="39" spans="1:12" ht="48.75" customHeight="1">
      <c r="A39" s="10" t="s">
        <v>67</v>
      </c>
      <c r="B39" s="29" t="s">
        <v>40</v>
      </c>
      <c r="C39" s="44">
        <f>D39+E39+F39</f>
        <v>84365.5</v>
      </c>
      <c r="D39" s="44"/>
      <c r="E39" s="44"/>
      <c r="F39" s="44">
        <v>84365.5</v>
      </c>
      <c r="G39" s="44">
        <f>H39+I39+J39</f>
        <v>0</v>
      </c>
      <c r="H39" s="44"/>
      <c r="I39" s="44"/>
      <c r="J39" s="44"/>
      <c r="K39" s="44">
        <f t="shared" si="1"/>
        <v>-84365.5</v>
      </c>
      <c r="L39" s="13">
        <f t="shared" si="2"/>
        <v>0</v>
      </c>
    </row>
    <row r="40" spans="1:12" ht="17.25" customHeight="1">
      <c r="A40" s="11" t="s">
        <v>60</v>
      </c>
      <c r="B40" s="29"/>
      <c r="C40" s="45">
        <f aca="true" t="shared" si="13" ref="C40:J40">C41</f>
        <v>500</v>
      </c>
      <c r="D40" s="45">
        <f t="shared" si="13"/>
        <v>0</v>
      </c>
      <c r="E40" s="45">
        <f t="shared" si="13"/>
        <v>0</v>
      </c>
      <c r="F40" s="45">
        <f t="shared" si="13"/>
        <v>500</v>
      </c>
      <c r="G40" s="45">
        <f t="shared" si="13"/>
        <v>0</v>
      </c>
      <c r="H40" s="45">
        <f t="shared" si="13"/>
        <v>0</v>
      </c>
      <c r="I40" s="45">
        <f t="shared" si="13"/>
        <v>0</v>
      </c>
      <c r="J40" s="45">
        <f t="shared" si="13"/>
        <v>0</v>
      </c>
      <c r="K40" s="45">
        <f t="shared" si="1"/>
        <v>-500</v>
      </c>
      <c r="L40" s="52">
        <f t="shared" si="2"/>
        <v>0</v>
      </c>
    </row>
    <row r="41" spans="1:12" ht="50.25" customHeight="1">
      <c r="A41" s="10" t="s">
        <v>69</v>
      </c>
      <c r="B41" s="29" t="s">
        <v>40</v>
      </c>
      <c r="C41" s="44">
        <f>D41+E41+F41</f>
        <v>500</v>
      </c>
      <c r="D41" s="44"/>
      <c r="E41" s="44"/>
      <c r="F41" s="44">
        <v>500</v>
      </c>
      <c r="G41" s="44"/>
      <c r="H41" s="44"/>
      <c r="I41" s="44"/>
      <c r="J41" s="44"/>
      <c r="K41" s="44">
        <f t="shared" si="1"/>
        <v>-500</v>
      </c>
      <c r="L41" s="13">
        <f t="shared" si="2"/>
        <v>0</v>
      </c>
    </row>
    <row r="42" spans="1:12" ht="22.5" customHeight="1">
      <c r="A42" s="54" t="s">
        <v>20</v>
      </c>
      <c r="B42" s="56"/>
      <c r="C42" s="57">
        <f aca="true" t="shared" si="14" ref="C42:J43">C43</f>
        <v>76421.4</v>
      </c>
      <c r="D42" s="57">
        <f t="shared" si="14"/>
        <v>0</v>
      </c>
      <c r="E42" s="57">
        <f t="shared" si="14"/>
        <v>76421.4</v>
      </c>
      <c r="F42" s="57">
        <f t="shared" si="14"/>
        <v>0</v>
      </c>
      <c r="G42" s="57">
        <f t="shared" si="14"/>
        <v>0</v>
      </c>
      <c r="H42" s="57">
        <f t="shared" si="14"/>
        <v>0</v>
      </c>
      <c r="I42" s="57">
        <f t="shared" si="14"/>
        <v>0</v>
      </c>
      <c r="J42" s="57">
        <f t="shared" si="14"/>
        <v>0</v>
      </c>
      <c r="K42" s="57">
        <f t="shared" si="1"/>
        <v>-76421.4</v>
      </c>
      <c r="L42" s="58">
        <f t="shared" si="2"/>
        <v>0</v>
      </c>
    </row>
    <row r="43" spans="1:12" ht="22.5" customHeight="1">
      <c r="A43" s="11" t="s">
        <v>72</v>
      </c>
      <c r="B43" s="29"/>
      <c r="C43" s="44">
        <f t="shared" si="14"/>
        <v>76421.4</v>
      </c>
      <c r="D43" s="44">
        <f t="shared" si="14"/>
        <v>0</v>
      </c>
      <c r="E43" s="44">
        <f t="shared" si="14"/>
        <v>76421.4</v>
      </c>
      <c r="F43" s="44">
        <f t="shared" si="14"/>
        <v>0</v>
      </c>
      <c r="G43" s="44">
        <f t="shared" si="14"/>
        <v>0</v>
      </c>
      <c r="H43" s="44">
        <f t="shared" si="14"/>
        <v>0</v>
      </c>
      <c r="I43" s="44">
        <f t="shared" si="14"/>
        <v>0</v>
      </c>
      <c r="J43" s="44">
        <f t="shared" si="14"/>
        <v>0</v>
      </c>
      <c r="K43" s="44">
        <f t="shared" si="1"/>
        <v>-76421.4</v>
      </c>
      <c r="L43" s="13">
        <f t="shared" si="2"/>
        <v>0</v>
      </c>
    </row>
    <row r="44" spans="1:12" ht="41.25" customHeight="1">
      <c r="A44" s="10" t="s">
        <v>73</v>
      </c>
      <c r="B44" s="29" t="s">
        <v>40</v>
      </c>
      <c r="C44" s="44">
        <f>D44+E44+F44</f>
        <v>76421.4</v>
      </c>
      <c r="D44" s="44"/>
      <c r="E44" s="44">
        <v>76421.4</v>
      </c>
      <c r="F44" s="44"/>
      <c r="G44" s="44">
        <f>H44+I44+J44</f>
        <v>0</v>
      </c>
      <c r="H44" s="44"/>
      <c r="I44" s="44"/>
      <c r="J44" s="44"/>
      <c r="K44" s="44">
        <f t="shared" si="1"/>
        <v>-76421.4</v>
      </c>
      <c r="L44" s="13">
        <f t="shared" si="2"/>
        <v>0</v>
      </c>
    </row>
    <row r="45" spans="1:12" ht="19.5" customHeight="1">
      <c r="A45" s="6" t="s">
        <v>61</v>
      </c>
      <c r="B45" s="6"/>
      <c r="C45" s="46">
        <f aca="true" t="shared" si="15" ref="C45:J45">C46</f>
        <v>72330.1</v>
      </c>
      <c r="D45" s="46">
        <f t="shared" si="15"/>
        <v>0</v>
      </c>
      <c r="E45" s="46">
        <f t="shared" si="15"/>
        <v>0</v>
      </c>
      <c r="F45" s="46">
        <f t="shared" si="15"/>
        <v>72330.1</v>
      </c>
      <c r="G45" s="46">
        <f t="shared" si="15"/>
        <v>5000</v>
      </c>
      <c r="H45" s="46">
        <f t="shared" si="15"/>
        <v>0</v>
      </c>
      <c r="I45" s="46">
        <f t="shared" si="15"/>
        <v>0</v>
      </c>
      <c r="J45" s="46">
        <f t="shared" si="15"/>
        <v>5000</v>
      </c>
      <c r="K45" s="46">
        <f t="shared" si="1"/>
        <v>-67330.1</v>
      </c>
      <c r="L45" s="14">
        <f t="shared" si="2"/>
        <v>6.91275139948652</v>
      </c>
    </row>
    <row r="46" spans="1:12" ht="17.25" customHeight="1">
      <c r="A46" s="7" t="s">
        <v>62</v>
      </c>
      <c r="B46" s="7"/>
      <c r="C46" s="45">
        <f>C47+C48</f>
        <v>72330.1</v>
      </c>
      <c r="D46" s="45">
        <f aca="true" t="shared" si="16" ref="D46:J46">D47+D48</f>
        <v>0</v>
      </c>
      <c r="E46" s="45">
        <f t="shared" si="16"/>
        <v>0</v>
      </c>
      <c r="F46" s="45">
        <f t="shared" si="16"/>
        <v>72330.1</v>
      </c>
      <c r="G46" s="45">
        <f t="shared" si="16"/>
        <v>5000</v>
      </c>
      <c r="H46" s="45">
        <f t="shared" si="16"/>
        <v>0</v>
      </c>
      <c r="I46" s="45">
        <f t="shared" si="16"/>
        <v>0</v>
      </c>
      <c r="J46" s="45">
        <f t="shared" si="16"/>
        <v>5000</v>
      </c>
      <c r="K46" s="45">
        <f t="shared" si="1"/>
        <v>-67330.1</v>
      </c>
      <c r="L46" s="52">
        <f t="shared" si="2"/>
        <v>6.91275139948652</v>
      </c>
    </row>
    <row r="47" spans="1:12" ht="48" customHeight="1">
      <c r="A47" s="8" t="s">
        <v>63</v>
      </c>
      <c r="B47" s="29" t="s">
        <v>40</v>
      </c>
      <c r="C47" s="44">
        <f>D47+E47+F47</f>
        <v>16139.2</v>
      </c>
      <c r="D47" s="44"/>
      <c r="E47" s="44"/>
      <c r="F47" s="44">
        <v>16139.2</v>
      </c>
      <c r="G47" s="44">
        <f>H47+I47+J47</f>
        <v>5000</v>
      </c>
      <c r="H47" s="44"/>
      <c r="I47" s="44"/>
      <c r="J47" s="44">
        <v>5000</v>
      </c>
      <c r="K47" s="44">
        <f t="shared" si="1"/>
        <v>-11139.2</v>
      </c>
      <c r="L47" s="13">
        <f t="shared" si="2"/>
        <v>30.98046991176762</v>
      </c>
    </row>
    <row r="48" spans="1:12" ht="36.75" customHeight="1">
      <c r="A48" s="8" t="s">
        <v>101</v>
      </c>
      <c r="B48" s="29" t="s">
        <v>40</v>
      </c>
      <c r="C48" s="44">
        <f>D48+E48+F48</f>
        <v>56190.9</v>
      </c>
      <c r="D48" s="44"/>
      <c r="E48" s="44"/>
      <c r="F48" s="44">
        <v>56190.9</v>
      </c>
      <c r="G48" s="44"/>
      <c r="H48" s="44"/>
      <c r="I48" s="44"/>
      <c r="J48" s="44"/>
      <c r="K48" s="44">
        <f t="shared" si="1"/>
        <v>-56190.9</v>
      </c>
      <c r="L48" s="13">
        <f t="shared" si="2"/>
        <v>0</v>
      </c>
    </row>
    <row r="49" spans="1:12" s="5" customFormat="1" ht="33.75" customHeight="1">
      <c r="A49" s="6" t="s">
        <v>21</v>
      </c>
      <c r="B49" s="6"/>
      <c r="C49" s="46">
        <f>C9+C12+C22+C33+C42+C45</f>
        <v>1156160.4000000001</v>
      </c>
      <c r="D49" s="46">
        <f aca="true" t="shared" si="17" ref="D49:I49">D9+D12+D22+D33+D42+D45</f>
        <v>114934</v>
      </c>
      <c r="E49" s="46">
        <f t="shared" si="17"/>
        <v>556736.8</v>
      </c>
      <c r="F49" s="46">
        <f t="shared" si="17"/>
        <v>484489.6</v>
      </c>
      <c r="G49" s="46">
        <f t="shared" si="17"/>
        <v>440036.3</v>
      </c>
      <c r="H49" s="46">
        <f t="shared" si="17"/>
        <v>0</v>
      </c>
      <c r="I49" s="46">
        <f t="shared" si="17"/>
        <v>395036.3</v>
      </c>
      <c r="J49" s="46">
        <f>J9+J12+J22+J33+J42+J45</f>
        <v>45000</v>
      </c>
      <c r="K49" s="46">
        <f t="shared" si="1"/>
        <v>-716124.1000000001</v>
      </c>
      <c r="L49" s="14">
        <f t="shared" si="2"/>
        <v>38.060142865989874</v>
      </c>
    </row>
    <row r="51" spans="1:7" ht="30.75" customHeight="1">
      <c r="A51" s="25" t="s">
        <v>33</v>
      </c>
      <c r="G51" s="25" t="s">
        <v>37</v>
      </c>
    </row>
    <row r="52" ht="57.75" customHeight="1">
      <c r="A52" s="1" t="s">
        <v>44</v>
      </c>
    </row>
    <row r="53" ht="15">
      <c r="B53" s="25"/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27" right="0.17" top="0.38" bottom="0.49" header="0.55" footer="0.57"/>
  <pageSetup fitToHeight="2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4"/>
  <sheetViews>
    <sheetView showZeros="0" view="pageBreakPreview" zoomScale="75" zoomScaleSheetLayoutView="75" workbookViewId="0" topLeftCell="A1">
      <pane xSplit="1" ySplit="8" topLeftCell="E12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F17" sqref="F17"/>
    </sheetView>
  </sheetViews>
  <sheetFormatPr defaultColWidth="9.003906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5.75390625" style="1" customWidth="1"/>
    <col min="9" max="9" width="17.375" style="1" customWidth="1"/>
    <col min="10" max="10" width="17.125" style="1" customWidth="1"/>
    <col min="11" max="11" width="18.375" style="1" customWidth="1"/>
    <col min="12" max="12" width="8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5"/>
      <c r="B3" s="75"/>
      <c r="C3" s="75"/>
      <c r="D3" s="75"/>
      <c r="E3" s="75"/>
      <c r="F3" s="75"/>
      <c r="G3" s="24"/>
      <c r="H3" s="24"/>
      <c r="I3" s="24"/>
      <c r="J3" s="24"/>
      <c r="K3" s="24"/>
      <c r="L3" s="2"/>
      <c r="M3" s="2"/>
      <c r="N3" s="2"/>
    </row>
    <row r="4" spans="1:28" ht="12" customHeight="1">
      <c r="A4" s="78" t="s">
        <v>42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6" t="s">
        <v>29</v>
      </c>
      <c r="B5" s="72" t="s">
        <v>39</v>
      </c>
      <c r="C5" s="77" t="s">
        <v>47</v>
      </c>
      <c r="D5" s="77"/>
      <c r="E5" s="77"/>
      <c r="F5" s="77"/>
      <c r="G5" s="81" t="s">
        <v>110</v>
      </c>
      <c r="H5" s="82"/>
      <c r="I5" s="82"/>
      <c r="J5" s="83"/>
      <c r="K5" s="72" t="s">
        <v>34</v>
      </c>
      <c r="L5" s="79" t="s">
        <v>36</v>
      </c>
    </row>
    <row r="6" spans="1:12" ht="29.25" customHeight="1">
      <c r="A6" s="76"/>
      <c r="B6" s="73"/>
      <c r="C6" s="77" t="s">
        <v>10</v>
      </c>
      <c r="D6" s="77" t="s">
        <v>11</v>
      </c>
      <c r="E6" s="77"/>
      <c r="F6" s="77"/>
      <c r="G6" s="84" t="s">
        <v>10</v>
      </c>
      <c r="H6" s="81" t="s">
        <v>11</v>
      </c>
      <c r="I6" s="82"/>
      <c r="J6" s="83"/>
      <c r="K6" s="74"/>
      <c r="L6" s="80"/>
    </row>
    <row r="7" spans="1:12" ht="30.75" customHeight="1">
      <c r="A7" s="76"/>
      <c r="B7" s="74"/>
      <c r="C7" s="77"/>
      <c r="D7" s="30" t="s">
        <v>12</v>
      </c>
      <c r="E7" s="30" t="s">
        <v>13</v>
      </c>
      <c r="F7" s="30" t="s">
        <v>14</v>
      </c>
      <c r="G7" s="85"/>
      <c r="H7" s="30" t="s">
        <v>12</v>
      </c>
      <c r="I7" s="30" t="s">
        <v>13</v>
      </c>
      <c r="J7" s="30" t="s">
        <v>14</v>
      </c>
      <c r="K7" s="30" t="s">
        <v>35</v>
      </c>
      <c r="L7" s="30" t="s">
        <v>35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0">
        <v>12</v>
      </c>
    </row>
    <row r="9" spans="1:12" ht="30" customHeight="1">
      <c r="A9" s="16" t="s">
        <v>24</v>
      </c>
      <c r="B9" s="16"/>
      <c r="C9" s="38">
        <f aca="true" t="shared" si="0" ref="C9:J10">C10</f>
        <v>6000000</v>
      </c>
      <c r="D9" s="38">
        <f t="shared" si="0"/>
        <v>0</v>
      </c>
      <c r="E9" s="38">
        <f t="shared" si="0"/>
        <v>0</v>
      </c>
      <c r="F9" s="38">
        <f t="shared" si="0"/>
        <v>6000000</v>
      </c>
      <c r="G9" s="51">
        <f t="shared" si="0"/>
        <v>6000000</v>
      </c>
      <c r="H9" s="51">
        <f t="shared" si="0"/>
        <v>0</v>
      </c>
      <c r="I9" s="51">
        <f t="shared" si="0"/>
        <v>0</v>
      </c>
      <c r="J9" s="51">
        <f t="shared" si="0"/>
        <v>6000000</v>
      </c>
      <c r="K9" s="51">
        <f aca="true" t="shared" si="1" ref="K9:K50">G9-C9</f>
        <v>0</v>
      </c>
      <c r="L9" s="49">
        <f aca="true" t="shared" si="2" ref="L9:L50">G9/C9*100</f>
        <v>100</v>
      </c>
    </row>
    <row r="10" spans="1:12" ht="98.25" customHeight="1">
      <c r="A10" s="17" t="s">
        <v>25</v>
      </c>
      <c r="B10" s="17"/>
      <c r="C10" s="37">
        <f t="shared" si="0"/>
        <v>6000000</v>
      </c>
      <c r="D10" s="37">
        <f t="shared" si="0"/>
        <v>0</v>
      </c>
      <c r="E10" s="37">
        <f t="shared" si="0"/>
        <v>0</v>
      </c>
      <c r="F10" s="37">
        <f t="shared" si="0"/>
        <v>6000000</v>
      </c>
      <c r="G10" s="37">
        <f t="shared" si="0"/>
        <v>6000000</v>
      </c>
      <c r="H10" s="37">
        <f t="shared" si="0"/>
        <v>0</v>
      </c>
      <c r="I10" s="37">
        <f t="shared" si="0"/>
        <v>0</v>
      </c>
      <c r="J10" s="37">
        <f t="shared" si="0"/>
        <v>6000000</v>
      </c>
      <c r="K10" s="33">
        <f t="shared" si="1"/>
        <v>0</v>
      </c>
      <c r="L10" s="50">
        <f t="shared" si="2"/>
        <v>100</v>
      </c>
    </row>
    <row r="11" spans="1:12" ht="60.75" customHeight="1">
      <c r="A11" s="18" t="s">
        <v>30</v>
      </c>
      <c r="B11" s="29" t="s">
        <v>40</v>
      </c>
      <c r="C11" s="36">
        <f>D11+E11+F11</f>
        <v>6000000</v>
      </c>
      <c r="D11" s="36"/>
      <c r="E11" s="36"/>
      <c r="F11" s="36">
        <v>6000000</v>
      </c>
      <c r="G11" s="36">
        <f>H11+I11+J11</f>
        <v>6000000</v>
      </c>
      <c r="H11" s="36"/>
      <c r="I11" s="36"/>
      <c r="J11" s="36">
        <v>6000000</v>
      </c>
      <c r="K11" s="31">
        <f t="shared" si="1"/>
        <v>0</v>
      </c>
      <c r="L11" s="4">
        <f t="shared" si="2"/>
        <v>100</v>
      </c>
    </row>
    <row r="12" spans="1:12" ht="18.75" customHeight="1">
      <c r="A12" s="12" t="s">
        <v>17</v>
      </c>
      <c r="B12" s="12"/>
      <c r="C12" s="32">
        <f aca="true" t="shared" si="3" ref="C12:J12">C13</f>
        <v>524134000</v>
      </c>
      <c r="D12" s="32">
        <f t="shared" si="3"/>
        <v>114934000</v>
      </c>
      <c r="E12" s="32">
        <f t="shared" si="3"/>
        <v>400000000</v>
      </c>
      <c r="F12" s="32">
        <f t="shared" si="3"/>
        <v>9200000</v>
      </c>
      <c r="G12" s="32">
        <f t="shared" si="3"/>
        <v>395036328.8</v>
      </c>
      <c r="H12" s="32">
        <f t="shared" si="3"/>
        <v>0</v>
      </c>
      <c r="I12" s="32">
        <f t="shared" si="3"/>
        <v>395036328.8</v>
      </c>
      <c r="J12" s="32">
        <f t="shared" si="3"/>
        <v>0</v>
      </c>
      <c r="K12" s="51">
        <f t="shared" si="1"/>
        <v>-129097671.19999999</v>
      </c>
      <c r="L12" s="49">
        <f t="shared" si="2"/>
        <v>75.36933852793369</v>
      </c>
    </row>
    <row r="13" spans="1:12" ht="15.75" customHeight="1">
      <c r="A13" s="7" t="s">
        <v>91</v>
      </c>
      <c r="B13" s="7"/>
      <c r="C13" s="33">
        <f aca="true" t="shared" si="4" ref="C13:J13">C14+C15+C16+C17+C18+C19+C20+C21</f>
        <v>524134000</v>
      </c>
      <c r="D13" s="33">
        <f t="shared" si="4"/>
        <v>114934000</v>
      </c>
      <c r="E13" s="33">
        <f t="shared" si="4"/>
        <v>400000000</v>
      </c>
      <c r="F13" s="37">
        <f t="shared" si="4"/>
        <v>9200000</v>
      </c>
      <c r="G13" s="37">
        <f t="shared" si="4"/>
        <v>395036328.8</v>
      </c>
      <c r="H13" s="33">
        <f t="shared" si="4"/>
        <v>0</v>
      </c>
      <c r="I13" s="33">
        <f t="shared" si="4"/>
        <v>395036328.8</v>
      </c>
      <c r="J13" s="33">
        <f t="shared" si="4"/>
        <v>0</v>
      </c>
      <c r="K13" s="33">
        <f t="shared" si="1"/>
        <v>-129097671.19999999</v>
      </c>
      <c r="L13" s="50">
        <f t="shared" si="2"/>
        <v>75.36933852793369</v>
      </c>
    </row>
    <row r="14" spans="1:12" ht="75.75" customHeight="1">
      <c r="A14" s="22" t="s">
        <v>49</v>
      </c>
      <c r="B14" s="29" t="s">
        <v>40</v>
      </c>
      <c r="C14" s="34">
        <f aca="true" t="shared" si="5" ref="C14:C21">D14+E14+F14</f>
        <v>1000000</v>
      </c>
      <c r="D14" s="34"/>
      <c r="E14" s="34"/>
      <c r="F14" s="34">
        <v>1000000</v>
      </c>
      <c r="G14" s="34">
        <f aca="true" t="shared" si="6" ref="G14:G21">H14+I14+J14</f>
        <v>0</v>
      </c>
      <c r="H14" s="34"/>
      <c r="I14" s="34"/>
      <c r="J14" s="34"/>
      <c r="K14" s="31">
        <f t="shared" si="1"/>
        <v>-1000000</v>
      </c>
      <c r="L14" s="4">
        <f t="shared" si="2"/>
        <v>0</v>
      </c>
    </row>
    <row r="15" spans="1:12" ht="75.75" customHeight="1">
      <c r="A15" s="22" t="s">
        <v>102</v>
      </c>
      <c r="B15" s="29" t="s">
        <v>40</v>
      </c>
      <c r="C15" s="34">
        <f t="shared" si="5"/>
        <v>114934000</v>
      </c>
      <c r="D15" s="34">
        <v>114934000</v>
      </c>
      <c r="E15" s="34"/>
      <c r="F15" s="34"/>
      <c r="G15" s="34">
        <f t="shared" si="6"/>
        <v>0</v>
      </c>
      <c r="H15" s="34"/>
      <c r="I15" s="34"/>
      <c r="J15" s="34"/>
      <c r="K15" s="31">
        <f t="shared" si="1"/>
        <v>-114934000</v>
      </c>
      <c r="L15" s="4">
        <f t="shared" si="2"/>
        <v>0</v>
      </c>
    </row>
    <row r="16" spans="1:12" ht="108" customHeight="1">
      <c r="A16" s="22" t="s">
        <v>141</v>
      </c>
      <c r="B16" s="29" t="s">
        <v>40</v>
      </c>
      <c r="C16" s="34">
        <f t="shared" si="5"/>
        <v>8200000</v>
      </c>
      <c r="D16" s="34"/>
      <c r="E16" s="34"/>
      <c r="F16" s="34">
        <v>8200000</v>
      </c>
      <c r="G16" s="34">
        <f t="shared" si="6"/>
        <v>0</v>
      </c>
      <c r="H16" s="34"/>
      <c r="I16" s="34"/>
      <c r="J16" s="34"/>
      <c r="K16" s="31">
        <f t="shared" si="1"/>
        <v>-8200000</v>
      </c>
      <c r="L16" s="4">
        <f t="shared" si="2"/>
        <v>0</v>
      </c>
    </row>
    <row r="17" spans="1:12" ht="61.5" customHeight="1">
      <c r="A17" s="22" t="s">
        <v>74</v>
      </c>
      <c r="B17" s="29" t="s">
        <v>40</v>
      </c>
      <c r="C17" s="34">
        <f t="shared" si="5"/>
        <v>16185895</v>
      </c>
      <c r="D17" s="34"/>
      <c r="E17" s="34">
        <v>16185895</v>
      </c>
      <c r="F17" s="34"/>
      <c r="G17" s="34">
        <f t="shared" si="6"/>
        <v>16185895</v>
      </c>
      <c r="H17" s="34"/>
      <c r="I17" s="34">
        <v>16185895</v>
      </c>
      <c r="J17" s="34"/>
      <c r="K17" s="31">
        <f t="shared" si="1"/>
        <v>0</v>
      </c>
      <c r="L17" s="4">
        <f t="shared" si="2"/>
        <v>100</v>
      </c>
    </row>
    <row r="18" spans="1:12" ht="60.75" customHeight="1">
      <c r="A18" s="22" t="s">
        <v>75</v>
      </c>
      <c r="B18" s="59" t="s">
        <v>41</v>
      </c>
      <c r="C18" s="34">
        <f t="shared" si="5"/>
        <v>60075</v>
      </c>
      <c r="D18" s="34"/>
      <c r="E18" s="34">
        <v>60075</v>
      </c>
      <c r="F18" s="34"/>
      <c r="G18" s="34">
        <f t="shared" si="6"/>
        <v>0</v>
      </c>
      <c r="H18" s="34"/>
      <c r="I18" s="34"/>
      <c r="J18" s="34"/>
      <c r="K18" s="31">
        <f t="shared" si="1"/>
        <v>-60075</v>
      </c>
      <c r="L18" s="4">
        <f t="shared" si="2"/>
        <v>0</v>
      </c>
    </row>
    <row r="19" spans="1:12" ht="64.5" customHeight="1">
      <c r="A19" s="22" t="s">
        <v>45</v>
      </c>
      <c r="B19" s="29" t="s">
        <v>40</v>
      </c>
      <c r="C19" s="34">
        <f t="shared" si="5"/>
        <v>98705200</v>
      </c>
      <c r="D19" s="34"/>
      <c r="E19" s="34">
        <v>98705200</v>
      </c>
      <c r="F19" s="34"/>
      <c r="G19" s="34">
        <f t="shared" si="6"/>
        <v>98705200</v>
      </c>
      <c r="H19" s="34"/>
      <c r="I19" s="34">
        <v>98705200</v>
      </c>
      <c r="J19" s="34"/>
      <c r="K19" s="31">
        <f t="shared" si="1"/>
        <v>0</v>
      </c>
      <c r="L19" s="4">
        <f t="shared" si="2"/>
        <v>100</v>
      </c>
    </row>
    <row r="20" spans="1:12" ht="93" customHeight="1">
      <c r="A20" s="22" t="s">
        <v>107</v>
      </c>
      <c r="B20" s="29" t="s">
        <v>40</v>
      </c>
      <c r="C20" s="34">
        <f t="shared" si="5"/>
        <v>186976906</v>
      </c>
      <c r="D20" s="34"/>
      <c r="E20" s="34">
        <v>186976906</v>
      </c>
      <c r="F20" s="34"/>
      <c r="G20" s="34">
        <f t="shared" si="6"/>
        <v>186976906</v>
      </c>
      <c r="H20" s="34"/>
      <c r="I20" s="34">
        <v>186976906</v>
      </c>
      <c r="J20" s="34"/>
      <c r="K20" s="31">
        <f t="shared" si="1"/>
        <v>0</v>
      </c>
      <c r="L20" s="4">
        <f t="shared" si="2"/>
        <v>100</v>
      </c>
    </row>
    <row r="21" spans="1:12" ht="76.5" customHeight="1">
      <c r="A21" s="22" t="s">
        <v>81</v>
      </c>
      <c r="B21" s="29" t="s">
        <v>40</v>
      </c>
      <c r="C21" s="34">
        <f t="shared" si="5"/>
        <v>98071924</v>
      </c>
      <c r="D21" s="34"/>
      <c r="E21" s="34">
        <v>98071924</v>
      </c>
      <c r="F21" s="34"/>
      <c r="G21" s="34">
        <f t="shared" si="6"/>
        <v>93168327.8</v>
      </c>
      <c r="H21" s="34"/>
      <c r="I21" s="34">
        <v>93168327.8</v>
      </c>
      <c r="J21" s="34"/>
      <c r="K21" s="31">
        <f t="shared" si="1"/>
        <v>-4903596.200000003</v>
      </c>
      <c r="L21" s="4">
        <f t="shared" si="2"/>
        <v>95</v>
      </c>
    </row>
    <row r="22" spans="1:12" ht="30.75" customHeight="1">
      <c r="A22" s="6" t="s">
        <v>18</v>
      </c>
      <c r="B22" s="6"/>
      <c r="C22" s="32">
        <f aca="true" t="shared" si="7" ref="C22:J22">C23+C27+C31</f>
        <v>201678400</v>
      </c>
      <c r="D22" s="32">
        <f t="shared" si="7"/>
        <v>0</v>
      </c>
      <c r="E22" s="32">
        <f t="shared" si="7"/>
        <v>80315400</v>
      </c>
      <c r="F22" s="32">
        <f t="shared" si="7"/>
        <v>121363000</v>
      </c>
      <c r="G22" s="32">
        <f t="shared" si="7"/>
        <v>60000000</v>
      </c>
      <c r="H22" s="32">
        <f t="shared" si="7"/>
        <v>0</v>
      </c>
      <c r="I22" s="32">
        <f t="shared" si="7"/>
        <v>0</v>
      </c>
      <c r="J22" s="32">
        <f t="shared" si="7"/>
        <v>60000000</v>
      </c>
      <c r="K22" s="51">
        <f t="shared" si="1"/>
        <v>-141678400</v>
      </c>
      <c r="L22" s="49">
        <f t="shared" si="2"/>
        <v>29.750335187109773</v>
      </c>
    </row>
    <row r="23" spans="1:12" ht="15.75" customHeight="1">
      <c r="A23" s="7" t="s">
        <v>22</v>
      </c>
      <c r="B23" s="7"/>
      <c r="C23" s="35">
        <f aca="true" t="shared" si="8" ref="C23:J23">C24+C25+C26</f>
        <v>50288400</v>
      </c>
      <c r="D23" s="35">
        <f t="shared" si="8"/>
        <v>0</v>
      </c>
      <c r="E23" s="35">
        <f t="shared" si="8"/>
        <v>18925400</v>
      </c>
      <c r="F23" s="35">
        <f t="shared" si="8"/>
        <v>31363000</v>
      </c>
      <c r="G23" s="35">
        <f t="shared" si="8"/>
        <v>0</v>
      </c>
      <c r="H23" s="35">
        <f t="shared" si="8"/>
        <v>0</v>
      </c>
      <c r="I23" s="35">
        <f t="shared" si="8"/>
        <v>0</v>
      </c>
      <c r="J23" s="35">
        <f t="shared" si="8"/>
        <v>0</v>
      </c>
      <c r="K23" s="33">
        <f t="shared" si="1"/>
        <v>-50288400</v>
      </c>
      <c r="L23" s="50">
        <f t="shared" si="2"/>
        <v>0</v>
      </c>
    </row>
    <row r="24" spans="1:12" ht="34.5" customHeight="1">
      <c r="A24" s="10" t="s">
        <v>76</v>
      </c>
      <c r="B24" s="29" t="s">
        <v>40</v>
      </c>
      <c r="C24" s="34">
        <f>D24+E24+F24</f>
        <v>15000000</v>
      </c>
      <c r="D24" s="34"/>
      <c r="E24" s="34"/>
      <c r="F24" s="34">
        <v>15000000</v>
      </c>
      <c r="G24" s="34">
        <f>H24+I24+J24</f>
        <v>0</v>
      </c>
      <c r="H24" s="34"/>
      <c r="I24" s="34"/>
      <c r="J24" s="34"/>
      <c r="K24" s="31">
        <f t="shared" si="1"/>
        <v>-15000000</v>
      </c>
      <c r="L24" s="4">
        <f t="shared" si="2"/>
        <v>0</v>
      </c>
    </row>
    <row r="25" spans="1:12" ht="48.75" customHeight="1">
      <c r="A25" s="10" t="s">
        <v>88</v>
      </c>
      <c r="B25" s="29" t="s">
        <v>40</v>
      </c>
      <c r="C25" s="34">
        <f>D25+E25+F25</f>
        <v>16363000</v>
      </c>
      <c r="D25" s="34"/>
      <c r="E25" s="34"/>
      <c r="F25" s="34">
        <v>16363000</v>
      </c>
      <c r="G25" s="34">
        <f>H25+I25+J25</f>
        <v>0</v>
      </c>
      <c r="H25" s="34"/>
      <c r="I25" s="34"/>
      <c r="J25" s="34"/>
      <c r="K25" s="31">
        <f t="shared" si="1"/>
        <v>-16363000</v>
      </c>
      <c r="L25" s="4">
        <f t="shared" si="2"/>
        <v>0</v>
      </c>
    </row>
    <row r="26" spans="1:12" ht="30.75" customHeight="1">
      <c r="A26" s="19" t="s">
        <v>77</v>
      </c>
      <c r="B26" s="29" t="s">
        <v>40</v>
      </c>
      <c r="C26" s="34">
        <f>D26+E26+F26</f>
        <v>18925400</v>
      </c>
      <c r="D26" s="34"/>
      <c r="E26" s="34">
        <v>18925400</v>
      </c>
      <c r="F26" s="34"/>
      <c r="G26" s="34">
        <f>H26+I26+J26</f>
        <v>0</v>
      </c>
      <c r="H26" s="34"/>
      <c r="I26" s="34"/>
      <c r="J26" s="34"/>
      <c r="K26" s="31">
        <f t="shared" si="1"/>
        <v>-18925400</v>
      </c>
      <c r="L26" s="4">
        <f t="shared" si="2"/>
        <v>0</v>
      </c>
    </row>
    <row r="27" spans="1:12" ht="17.25" customHeight="1">
      <c r="A27" s="7" t="s">
        <v>15</v>
      </c>
      <c r="B27" s="7"/>
      <c r="C27" s="35">
        <f aca="true" t="shared" si="9" ref="C27:J27">C28+C29+C30</f>
        <v>91390000</v>
      </c>
      <c r="D27" s="35">
        <f t="shared" si="9"/>
        <v>0</v>
      </c>
      <c r="E27" s="35">
        <f t="shared" si="9"/>
        <v>61390000</v>
      </c>
      <c r="F27" s="35">
        <f t="shared" si="9"/>
        <v>30000000</v>
      </c>
      <c r="G27" s="35">
        <f t="shared" si="9"/>
        <v>0</v>
      </c>
      <c r="H27" s="35">
        <f t="shared" si="9"/>
        <v>0</v>
      </c>
      <c r="I27" s="35">
        <f t="shared" si="9"/>
        <v>0</v>
      </c>
      <c r="J27" s="35">
        <f t="shared" si="9"/>
        <v>0</v>
      </c>
      <c r="K27" s="31">
        <f t="shared" si="1"/>
        <v>-91390000</v>
      </c>
      <c r="L27" s="4">
        <f t="shared" si="2"/>
        <v>0</v>
      </c>
    </row>
    <row r="28" spans="1:12" ht="45.75" customHeight="1">
      <c r="A28" s="10" t="s">
        <v>26</v>
      </c>
      <c r="B28" s="29" t="s">
        <v>40</v>
      </c>
      <c r="C28" s="36">
        <f>D28+E28+F28</f>
        <v>5000000</v>
      </c>
      <c r="D28" s="36"/>
      <c r="E28" s="36"/>
      <c r="F28" s="36">
        <v>5000000</v>
      </c>
      <c r="G28" s="36">
        <f>H28+I28+J28</f>
        <v>0</v>
      </c>
      <c r="H28" s="36"/>
      <c r="I28" s="36"/>
      <c r="J28" s="36"/>
      <c r="K28" s="36">
        <f t="shared" si="1"/>
        <v>-5000000</v>
      </c>
      <c r="L28" s="13">
        <f t="shared" si="2"/>
        <v>0</v>
      </c>
    </row>
    <row r="29" spans="1:12" ht="63.75" customHeight="1">
      <c r="A29" s="10" t="s">
        <v>99</v>
      </c>
      <c r="B29" s="29" t="s">
        <v>40</v>
      </c>
      <c r="C29" s="36">
        <f>D29+E29+F29</f>
        <v>25000000</v>
      </c>
      <c r="D29" s="36"/>
      <c r="E29" s="36"/>
      <c r="F29" s="36">
        <v>25000000</v>
      </c>
      <c r="G29" s="36">
        <f>H29+I29+J29</f>
        <v>0</v>
      </c>
      <c r="H29" s="36"/>
      <c r="I29" s="36"/>
      <c r="J29" s="36"/>
      <c r="K29" s="36">
        <f t="shared" si="1"/>
        <v>-25000000</v>
      </c>
      <c r="L29" s="13">
        <f t="shared" si="2"/>
        <v>0</v>
      </c>
    </row>
    <row r="30" spans="1:12" ht="47.25" customHeight="1">
      <c r="A30" s="10" t="s">
        <v>84</v>
      </c>
      <c r="B30" s="29" t="s">
        <v>40</v>
      </c>
      <c r="C30" s="36">
        <f>D30+E30+F30</f>
        <v>61390000</v>
      </c>
      <c r="D30" s="36"/>
      <c r="E30" s="36">
        <v>61390000</v>
      </c>
      <c r="F30" s="36"/>
      <c r="G30" s="36">
        <f>H30+I30+J30</f>
        <v>0</v>
      </c>
      <c r="H30" s="36"/>
      <c r="I30" s="36"/>
      <c r="J30" s="36"/>
      <c r="K30" s="36">
        <f t="shared" si="1"/>
        <v>-61390000</v>
      </c>
      <c r="L30" s="13">
        <f t="shared" si="2"/>
        <v>0</v>
      </c>
    </row>
    <row r="31" spans="1:12" ht="15.75" customHeight="1">
      <c r="A31" s="11" t="s">
        <v>27</v>
      </c>
      <c r="B31" s="26"/>
      <c r="C31" s="37">
        <f>C32+C33</f>
        <v>60000000</v>
      </c>
      <c r="D31" s="37">
        <f aca="true" t="shared" si="10" ref="D31:J31">D32+D33</f>
        <v>0</v>
      </c>
      <c r="E31" s="37">
        <f t="shared" si="10"/>
        <v>0</v>
      </c>
      <c r="F31" s="37">
        <f t="shared" si="10"/>
        <v>60000000</v>
      </c>
      <c r="G31" s="37">
        <f t="shared" si="10"/>
        <v>60000000</v>
      </c>
      <c r="H31" s="37">
        <f t="shared" si="10"/>
        <v>0</v>
      </c>
      <c r="I31" s="37">
        <f t="shared" si="10"/>
        <v>0</v>
      </c>
      <c r="J31" s="37">
        <f t="shared" si="10"/>
        <v>60000000</v>
      </c>
      <c r="K31" s="37">
        <f t="shared" si="1"/>
        <v>0</v>
      </c>
      <c r="L31" s="52">
        <f t="shared" si="2"/>
        <v>100</v>
      </c>
    </row>
    <row r="32" spans="1:12" ht="33.75" customHeight="1">
      <c r="A32" s="86" t="s">
        <v>111</v>
      </c>
      <c r="B32" s="88" t="s">
        <v>40</v>
      </c>
      <c r="C32" s="36">
        <f>D32+E32+F32</f>
        <v>59588220.12</v>
      </c>
      <c r="D32" s="36"/>
      <c r="E32" s="36"/>
      <c r="F32" s="36">
        <v>59588220.12</v>
      </c>
      <c r="G32" s="36">
        <f>H32+I32+J32</f>
        <v>59588220.12</v>
      </c>
      <c r="H32" s="36"/>
      <c r="I32" s="36"/>
      <c r="J32" s="36">
        <v>59588220.12</v>
      </c>
      <c r="K32" s="36">
        <f t="shared" si="1"/>
        <v>0</v>
      </c>
      <c r="L32" s="52">
        <f t="shared" si="2"/>
        <v>100</v>
      </c>
    </row>
    <row r="33" spans="1:12" ht="29.25" customHeight="1">
      <c r="A33" s="87"/>
      <c r="B33" s="89"/>
      <c r="C33" s="36">
        <f>D33+E33+F33</f>
        <v>411779.88</v>
      </c>
      <c r="D33" s="36"/>
      <c r="E33" s="36"/>
      <c r="F33" s="36">
        <v>411779.88</v>
      </c>
      <c r="G33" s="36">
        <f>H33+I33+J33</f>
        <v>411779.88</v>
      </c>
      <c r="H33" s="36"/>
      <c r="I33" s="36"/>
      <c r="J33" s="36">
        <v>411779.88</v>
      </c>
      <c r="K33" s="36">
        <f t="shared" si="1"/>
        <v>0</v>
      </c>
      <c r="L33" s="13">
        <f t="shared" si="2"/>
        <v>100</v>
      </c>
    </row>
    <row r="34" spans="1:12" ht="18" customHeight="1">
      <c r="A34" s="12" t="s">
        <v>19</v>
      </c>
      <c r="B34" s="28"/>
      <c r="C34" s="38">
        <f aca="true" t="shared" si="11" ref="C34:J34">C35+C41</f>
        <v>275596500</v>
      </c>
      <c r="D34" s="38">
        <f t="shared" si="11"/>
        <v>0</v>
      </c>
      <c r="E34" s="38">
        <f t="shared" si="11"/>
        <v>0</v>
      </c>
      <c r="F34" s="38">
        <f t="shared" si="11"/>
        <v>275596500</v>
      </c>
      <c r="G34" s="38">
        <f t="shared" si="11"/>
        <v>0</v>
      </c>
      <c r="H34" s="38">
        <f t="shared" si="11"/>
        <v>0</v>
      </c>
      <c r="I34" s="38">
        <f t="shared" si="11"/>
        <v>0</v>
      </c>
      <c r="J34" s="38">
        <f t="shared" si="11"/>
        <v>0</v>
      </c>
      <c r="K34" s="38">
        <f t="shared" si="1"/>
        <v>-275596500</v>
      </c>
      <c r="L34" s="14">
        <f t="shared" si="2"/>
        <v>0</v>
      </c>
    </row>
    <row r="35" spans="1:12" ht="18" customHeight="1">
      <c r="A35" s="7" t="s">
        <v>16</v>
      </c>
      <c r="B35" s="27"/>
      <c r="C35" s="37">
        <f aca="true" t="shared" si="12" ref="C35:J35">C36+C37+C38+C39+C40</f>
        <v>275096500</v>
      </c>
      <c r="D35" s="37">
        <f t="shared" si="12"/>
        <v>0</v>
      </c>
      <c r="E35" s="37">
        <f t="shared" si="12"/>
        <v>0</v>
      </c>
      <c r="F35" s="37">
        <f t="shared" si="12"/>
        <v>275096500</v>
      </c>
      <c r="G35" s="37">
        <f t="shared" si="12"/>
        <v>0</v>
      </c>
      <c r="H35" s="37">
        <f t="shared" si="12"/>
        <v>0</v>
      </c>
      <c r="I35" s="37">
        <f t="shared" si="12"/>
        <v>0</v>
      </c>
      <c r="J35" s="37">
        <f t="shared" si="12"/>
        <v>0</v>
      </c>
      <c r="K35" s="37">
        <f t="shared" si="1"/>
        <v>-275096500</v>
      </c>
      <c r="L35" s="52">
        <f t="shared" si="2"/>
        <v>0</v>
      </c>
    </row>
    <row r="36" spans="1:12" ht="75" customHeight="1">
      <c r="A36" s="8" t="s">
        <v>57</v>
      </c>
      <c r="B36" s="29" t="s">
        <v>40</v>
      </c>
      <c r="C36" s="36">
        <f>D36+E36+F36</f>
        <v>20000000</v>
      </c>
      <c r="D36" s="36"/>
      <c r="E36" s="36"/>
      <c r="F36" s="36">
        <v>20000000</v>
      </c>
      <c r="G36" s="36">
        <f>H36+I36+J36</f>
        <v>0</v>
      </c>
      <c r="H36" s="36"/>
      <c r="I36" s="36"/>
      <c r="J36" s="36"/>
      <c r="K36" s="36">
        <f t="shared" si="1"/>
        <v>-20000000</v>
      </c>
      <c r="L36" s="13">
        <f t="shared" si="2"/>
        <v>0</v>
      </c>
    </row>
    <row r="37" spans="1:12" ht="109.5" customHeight="1">
      <c r="A37" s="8" t="s">
        <v>108</v>
      </c>
      <c r="B37" s="29" t="s">
        <v>40</v>
      </c>
      <c r="C37" s="36">
        <f>D37+E37+F37</f>
        <v>2000000</v>
      </c>
      <c r="D37" s="36"/>
      <c r="E37" s="36"/>
      <c r="F37" s="36">
        <v>2000000</v>
      </c>
      <c r="G37" s="36">
        <f>H37+I37+J37</f>
        <v>0</v>
      </c>
      <c r="H37" s="36"/>
      <c r="I37" s="36"/>
      <c r="J37" s="36"/>
      <c r="K37" s="36">
        <f t="shared" si="1"/>
        <v>-2000000</v>
      </c>
      <c r="L37" s="13">
        <f t="shared" si="2"/>
        <v>0</v>
      </c>
    </row>
    <row r="38" spans="1:12" ht="63" customHeight="1">
      <c r="A38" s="8" t="s">
        <v>86</v>
      </c>
      <c r="B38" s="29" t="s">
        <v>40</v>
      </c>
      <c r="C38" s="36">
        <f>D38+E38+F38</f>
        <v>84365500</v>
      </c>
      <c r="D38" s="36"/>
      <c r="E38" s="36"/>
      <c r="F38" s="36">
        <v>84365500</v>
      </c>
      <c r="G38" s="36"/>
      <c r="H38" s="36"/>
      <c r="I38" s="36"/>
      <c r="J38" s="36"/>
      <c r="K38" s="36">
        <f t="shared" si="1"/>
        <v>-84365500</v>
      </c>
      <c r="L38" s="13">
        <f t="shared" si="2"/>
        <v>0</v>
      </c>
    </row>
    <row r="39" spans="1:12" ht="81.75" customHeight="1">
      <c r="A39" s="8" t="s">
        <v>87</v>
      </c>
      <c r="B39" s="29" t="s">
        <v>40</v>
      </c>
      <c r="C39" s="36">
        <f>D39+E39+F39</f>
        <v>84365500</v>
      </c>
      <c r="D39" s="36"/>
      <c r="E39" s="36"/>
      <c r="F39" s="36">
        <v>84365500</v>
      </c>
      <c r="G39" s="36"/>
      <c r="H39" s="36"/>
      <c r="I39" s="36"/>
      <c r="J39" s="36"/>
      <c r="K39" s="36">
        <f t="shared" si="1"/>
        <v>-84365500</v>
      </c>
      <c r="L39" s="13">
        <f t="shared" si="2"/>
        <v>0</v>
      </c>
    </row>
    <row r="40" spans="1:12" ht="63" customHeight="1">
      <c r="A40" s="10" t="s">
        <v>68</v>
      </c>
      <c r="B40" s="29" t="s">
        <v>40</v>
      </c>
      <c r="C40" s="36">
        <f>D40+E40+F40</f>
        <v>84365500</v>
      </c>
      <c r="D40" s="36"/>
      <c r="E40" s="36"/>
      <c r="F40" s="36">
        <v>84365500</v>
      </c>
      <c r="G40" s="36">
        <f>H40+I40+J40</f>
        <v>0</v>
      </c>
      <c r="H40" s="36"/>
      <c r="I40" s="36"/>
      <c r="J40" s="36"/>
      <c r="K40" s="36">
        <f t="shared" si="1"/>
        <v>-84365500</v>
      </c>
      <c r="L40" s="13">
        <f t="shared" si="2"/>
        <v>0</v>
      </c>
    </row>
    <row r="41" spans="1:12" ht="17.25" customHeight="1">
      <c r="A41" s="11" t="s">
        <v>60</v>
      </c>
      <c r="B41" s="29"/>
      <c r="C41" s="37">
        <f aca="true" t="shared" si="13" ref="C41:J41">C42</f>
        <v>500000</v>
      </c>
      <c r="D41" s="37">
        <f t="shared" si="13"/>
        <v>0</v>
      </c>
      <c r="E41" s="37">
        <f t="shared" si="13"/>
        <v>0</v>
      </c>
      <c r="F41" s="37">
        <f t="shared" si="13"/>
        <v>500000</v>
      </c>
      <c r="G41" s="37">
        <f t="shared" si="13"/>
        <v>0</v>
      </c>
      <c r="H41" s="37">
        <f t="shared" si="13"/>
        <v>0</v>
      </c>
      <c r="I41" s="37">
        <f t="shared" si="13"/>
        <v>0</v>
      </c>
      <c r="J41" s="37">
        <f t="shared" si="13"/>
        <v>0</v>
      </c>
      <c r="K41" s="37">
        <f t="shared" si="1"/>
        <v>-500000</v>
      </c>
      <c r="L41" s="52">
        <f t="shared" si="2"/>
        <v>0</v>
      </c>
    </row>
    <row r="42" spans="1:12" ht="63" customHeight="1">
      <c r="A42" s="10" t="s">
        <v>80</v>
      </c>
      <c r="B42" s="29" t="s">
        <v>40</v>
      </c>
      <c r="C42" s="36">
        <f>D42+E42+F42</f>
        <v>500000</v>
      </c>
      <c r="D42" s="36"/>
      <c r="E42" s="36"/>
      <c r="F42" s="36">
        <v>500000</v>
      </c>
      <c r="G42" s="36"/>
      <c r="H42" s="36"/>
      <c r="I42" s="36"/>
      <c r="J42" s="36"/>
      <c r="K42" s="36">
        <f t="shared" si="1"/>
        <v>-500000</v>
      </c>
      <c r="L42" s="13">
        <f t="shared" si="2"/>
        <v>0</v>
      </c>
    </row>
    <row r="43" spans="1:12" ht="24" customHeight="1">
      <c r="A43" s="54" t="s">
        <v>20</v>
      </c>
      <c r="B43" s="55"/>
      <c r="C43" s="38">
        <f aca="true" t="shared" si="14" ref="C43:J44">C44</f>
        <v>76421400</v>
      </c>
      <c r="D43" s="38">
        <f t="shared" si="14"/>
        <v>0</v>
      </c>
      <c r="E43" s="38">
        <f t="shared" si="14"/>
        <v>76421400</v>
      </c>
      <c r="F43" s="38">
        <f t="shared" si="14"/>
        <v>0</v>
      </c>
      <c r="G43" s="38">
        <f t="shared" si="14"/>
        <v>0</v>
      </c>
      <c r="H43" s="38">
        <f t="shared" si="14"/>
        <v>0</v>
      </c>
      <c r="I43" s="38">
        <f t="shared" si="14"/>
        <v>0</v>
      </c>
      <c r="J43" s="38">
        <f t="shared" si="14"/>
        <v>0</v>
      </c>
      <c r="K43" s="38">
        <f t="shared" si="1"/>
        <v>-76421400</v>
      </c>
      <c r="L43" s="14">
        <f t="shared" si="2"/>
        <v>0</v>
      </c>
    </row>
    <row r="44" spans="1:12" ht="24" customHeight="1">
      <c r="A44" s="11" t="s">
        <v>72</v>
      </c>
      <c r="B44" s="29"/>
      <c r="C44" s="36">
        <f t="shared" si="14"/>
        <v>76421400</v>
      </c>
      <c r="D44" s="36">
        <f t="shared" si="14"/>
        <v>0</v>
      </c>
      <c r="E44" s="36">
        <f t="shared" si="14"/>
        <v>76421400</v>
      </c>
      <c r="F44" s="36">
        <f t="shared" si="14"/>
        <v>0</v>
      </c>
      <c r="G44" s="36">
        <f t="shared" si="14"/>
        <v>0</v>
      </c>
      <c r="H44" s="36">
        <f t="shared" si="14"/>
        <v>0</v>
      </c>
      <c r="I44" s="36">
        <f t="shared" si="14"/>
        <v>0</v>
      </c>
      <c r="J44" s="36">
        <f t="shared" si="14"/>
        <v>0</v>
      </c>
      <c r="K44" s="37">
        <f t="shared" si="1"/>
        <v>-76421400</v>
      </c>
      <c r="L44" s="52">
        <f t="shared" si="2"/>
        <v>0</v>
      </c>
    </row>
    <row r="45" spans="1:12" ht="35.25" customHeight="1">
      <c r="A45" s="10" t="s">
        <v>73</v>
      </c>
      <c r="B45" s="29" t="s">
        <v>40</v>
      </c>
      <c r="C45" s="36">
        <f>D45+E45+F45</f>
        <v>76421400</v>
      </c>
      <c r="D45" s="36"/>
      <c r="E45" s="36">
        <v>76421400</v>
      </c>
      <c r="F45" s="36"/>
      <c r="G45" s="36">
        <f>H45+I45+J45</f>
        <v>0</v>
      </c>
      <c r="H45" s="36"/>
      <c r="I45" s="36"/>
      <c r="J45" s="36"/>
      <c r="K45" s="37">
        <f t="shared" si="1"/>
        <v>-76421400</v>
      </c>
      <c r="L45" s="52">
        <f t="shared" si="2"/>
        <v>0</v>
      </c>
    </row>
    <row r="46" spans="1:12" ht="35.25" customHeight="1">
      <c r="A46" s="6" t="s">
        <v>61</v>
      </c>
      <c r="B46" s="6"/>
      <c r="C46" s="38">
        <f aca="true" t="shared" si="15" ref="C46:J46">C47</f>
        <v>72330100</v>
      </c>
      <c r="D46" s="38">
        <f t="shared" si="15"/>
        <v>0</v>
      </c>
      <c r="E46" s="38">
        <f t="shared" si="15"/>
        <v>0</v>
      </c>
      <c r="F46" s="38">
        <f t="shared" si="15"/>
        <v>72330100</v>
      </c>
      <c r="G46" s="38">
        <f t="shared" si="15"/>
        <v>8000000</v>
      </c>
      <c r="H46" s="38">
        <f t="shared" si="15"/>
        <v>0</v>
      </c>
      <c r="I46" s="38">
        <f t="shared" si="15"/>
        <v>0</v>
      </c>
      <c r="J46" s="38">
        <f t="shared" si="15"/>
        <v>8000000</v>
      </c>
      <c r="K46" s="38">
        <f t="shared" si="1"/>
        <v>-64330100</v>
      </c>
      <c r="L46" s="14">
        <f t="shared" si="2"/>
        <v>11.060402239178433</v>
      </c>
    </row>
    <row r="47" spans="1:12" ht="17.25" customHeight="1">
      <c r="A47" s="7" t="s">
        <v>62</v>
      </c>
      <c r="B47" s="7"/>
      <c r="C47" s="37">
        <f aca="true" t="shared" si="16" ref="C47:J47">C48+C49</f>
        <v>72330100</v>
      </c>
      <c r="D47" s="37">
        <f t="shared" si="16"/>
        <v>0</v>
      </c>
      <c r="E47" s="37">
        <f t="shared" si="16"/>
        <v>0</v>
      </c>
      <c r="F47" s="37">
        <f t="shared" si="16"/>
        <v>72330100</v>
      </c>
      <c r="G47" s="37">
        <f t="shared" si="16"/>
        <v>8000000</v>
      </c>
      <c r="H47" s="37">
        <f t="shared" si="16"/>
        <v>0</v>
      </c>
      <c r="I47" s="37">
        <f t="shared" si="16"/>
        <v>0</v>
      </c>
      <c r="J47" s="37">
        <f t="shared" si="16"/>
        <v>8000000</v>
      </c>
      <c r="K47" s="37">
        <f t="shared" si="1"/>
        <v>-64330100</v>
      </c>
      <c r="L47" s="52">
        <f t="shared" si="2"/>
        <v>11.060402239178433</v>
      </c>
    </row>
    <row r="48" spans="1:12" ht="61.5" customHeight="1">
      <c r="A48" s="8" t="s">
        <v>63</v>
      </c>
      <c r="B48" s="29" t="s">
        <v>40</v>
      </c>
      <c r="C48" s="36">
        <f>D48+E48+F48</f>
        <v>16139200</v>
      </c>
      <c r="D48" s="36"/>
      <c r="E48" s="36"/>
      <c r="F48" s="36">
        <v>16139200</v>
      </c>
      <c r="G48" s="36">
        <f>H48+I48+J48</f>
        <v>8000000</v>
      </c>
      <c r="H48" s="36"/>
      <c r="I48" s="36"/>
      <c r="J48" s="36">
        <v>8000000</v>
      </c>
      <c r="K48" s="36">
        <f t="shared" si="1"/>
        <v>-8139200</v>
      </c>
      <c r="L48" s="13">
        <f t="shared" si="2"/>
        <v>49.5687518588282</v>
      </c>
    </row>
    <row r="49" spans="1:12" ht="48.75" customHeight="1">
      <c r="A49" s="8" t="s">
        <v>100</v>
      </c>
      <c r="B49" s="29" t="s">
        <v>40</v>
      </c>
      <c r="C49" s="36">
        <f>D49+E49+F49</f>
        <v>56190900</v>
      </c>
      <c r="D49" s="36"/>
      <c r="E49" s="36"/>
      <c r="F49" s="36">
        <v>56190900</v>
      </c>
      <c r="G49" s="36">
        <f>H49+I49+J49</f>
        <v>0</v>
      </c>
      <c r="H49" s="36"/>
      <c r="I49" s="36"/>
      <c r="J49" s="36"/>
      <c r="K49" s="36">
        <f t="shared" si="1"/>
        <v>-56190900</v>
      </c>
      <c r="L49" s="13">
        <f t="shared" si="2"/>
        <v>0</v>
      </c>
    </row>
    <row r="50" spans="1:12" s="5" customFormat="1" ht="33.75" customHeight="1">
      <c r="A50" s="6" t="s">
        <v>21</v>
      </c>
      <c r="B50" s="6"/>
      <c r="C50" s="38">
        <f aca="true" t="shared" si="17" ref="C50:J50">C9+C12+C22+C34+C43+C46</f>
        <v>1156160400</v>
      </c>
      <c r="D50" s="38">
        <f t="shared" si="17"/>
        <v>114934000</v>
      </c>
      <c r="E50" s="38">
        <f t="shared" si="17"/>
        <v>556736800</v>
      </c>
      <c r="F50" s="38">
        <f t="shared" si="17"/>
        <v>484489600</v>
      </c>
      <c r="G50" s="38">
        <f t="shared" si="17"/>
        <v>469036328.8</v>
      </c>
      <c r="H50" s="38">
        <f t="shared" si="17"/>
        <v>0</v>
      </c>
      <c r="I50" s="38">
        <f t="shared" si="17"/>
        <v>395036328.8</v>
      </c>
      <c r="J50" s="38">
        <f t="shared" si="17"/>
        <v>74000000</v>
      </c>
      <c r="K50" s="38">
        <f t="shared" si="1"/>
        <v>-687124071.2</v>
      </c>
      <c r="L50" s="14">
        <f t="shared" si="2"/>
        <v>40.56844783820653</v>
      </c>
    </row>
    <row r="52" spans="1:8" ht="88.5" customHeight="1">
      <c r="A52" s="25" t="s">
        <v>33</v>
      </c>
      <c r="H52" s="25" t="s">
        <v>37</v>
      </c>
    </row>
    <row r="53" ht="57.75" customHeight="1">
      <c r="A53" s="1" t="s">
        <v>44</v>
      </c>
    </row>
    <row r="54" ht="15">
      <c r="B54" s="25"/>
    </row>
  </sheetData>
  <mergeCells count="16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K5:K6"/>
    <mergeCell ref="A32:A33"/>
    <mergeCell ref="B32:B33"/>
    <mergeCell ref="G5:J5"/>
    <mergeCell ref="H6:J6"/>
    <mergeCell ref="G6:G7"/>
  </mergeCells>
  <printOptions/>
  <pageMargins left="0.27" right="0.17" top="0.17" bottom="0.17" header="0.48" footer="0.25"/>
  <pageSetup fitToHeight="2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4"/>
  <sheetViews>
    <sheetView showZeros="0" view="pageBreakPreview" zoomScale="75" zoomScaleSheetLayoutView="75" workbookViewId="0" topLeftCell="A1">
      <pane xSplit="1" ySplit="8" topLeftCell="E15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G17" sqref="G17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875" style="1" customWidth="1"/>
    <col min="5" max="5" width="17.875" style="1" customWidth="1"/>
    <col min="6" max="6" width="18.25390625" style="1" customWidth="1"/>
    <col min="7" max="7" width="18.00390625" style="1" customWidth="1"/>
    <col min="8" max="8" width="9.00390625" style="1" customWidth="1"/>
    <col min="9" max="9" width="15.00390625" style="1" customWidth="1"/>
    <col min="10" max="10" width="12.875" style="1" customWidth="1"/>
    <col min="11" max="11" width="19.37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5"/>
      <c r="B3" s="75"/>
      <c r="C3" s="75"/>
      <c r="D3" s="75"/>
      <c r="E3" s="75"/>
      <c r="F3" s="75"/>
      <c r="G3" s="24"/>
      <c r="H3" s="24"/>
      <c r="I3" s="24"/>
      <c r="J3" s="24"/>
      <c r="K3" s="24"/>
      <c r="L3" s="2"/>
      <c r="M3" s="2"/>
      <c r="N3" s="2"/>
    </row>
    <row r="4" spans="1:28" ht="12" customHeight="1">
      <c r="A4" s="78" t="s">
        <v>32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6" t="s">
        <v>29</v>
      </c>
      <c r="B5" s="72" t="s">
        <v>39</v>
      </c>
      <c r="C5" s="77" t="s">
        <v>47</v>
      </c>
      <c r="D5" s="77"/>
      <c r="E5" s="77"/>
      <c r="F5" s="77"/>
      <c r="G5" s="81" t="s">
        <v>110</v>
      </c>
      <c r="H5" s="82"/>
      <c r="I5" s="82"/>
      <c r="J5" s="83"/>
      <c r="K5" s="72" t="s">
        <v>34</v>
      </c>
      <c r="L5" s="79" t="s">
        <v>36</v>
      </c>
    </row>
    <row r="6" spans="1:12" ht="29.25" customHeight="1">
      <c r="A6" s="76"/>
      <c r="B6" s="73"/>
      <c r="C6" s="77" t="s">
        <v>10</v>
      </c>
      <c r="D6" s="77" t="s">
        <v>11</v>
      </c>
      <c r="E6" s="77"/>
      <c r="F6" s="77"/>
      <c r="G6" s="84" t="s">
        <v>10</v>
      </c>
      <c r="H6" s="81" t="s">
        <v>11</v>
      </c>
      <c r="I6" s="82"/>
      <c r="J6" s="83"/>
      <c r="K6" s="74"/>
      <c r="L6" s="80"/>
    </row>
    <row r="7" spans="1:12" ht="30.75" customHeight="1">
      <c r="A7" s="76"/>
      <c r="B7" s="74"/>
      <c r="C7" s="77"/>
      <c r="D7" s="30" t="s">
        <v>12</v>
      </c>
      <c r="E7" s="30" t="s">
        <v>13</v>
      </c>
      <c r="F7" s="30" t="s">
        <v>14</v>
      </c>
      <c r="G7" s="85"/>
      <c r="H7" s="30" t="s">
        <v>12</v>
      </c>
      <c r="I7" s="30" t="s">
        <v>13</v>
      </c>
      <c r="J7" s="30" t="s">
        <v>14</v>
      </c>
      <c r="K7" s="30" t="s">
        <v>35</v>
      </c>
      <c r="L7" s="30" t="s">
        <v>35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0">
        <v>12</v>
      </c>
    </row>
    <row r="9" spans="1:12" ht="20.25" customHeight="1">
      <c r="A9" s="16" t="s">
        <v>24</v>
      </c>
      <c r="B9" s="16"/>
      <c r="C9" s="46">
        <f aca="true" t="shared" si="0" ref="C9:J10">C10</f>
        <v>6000</v>
      </c>
      <c r="D9" s="46">
        <f t="shared" si="0"/>
        <v>0</v>
      </c>
      <c r="E9" s="46">
        <f t="shared" si="0"/>
        <v>0</v>
      </c>
      <c r="F9" s="46">
        <f t="shared" si="0"/>
        <v>6000</v>
      </c>
      <c r="G9" s="48">
        <f t="shared" si="0"/>
        <v>6000</v>
      </c>
      <c r="H9" s="48">
        <f t="shared" si="0"/>
        <v>0</v>
      </c>
      <c r="I9" s="48">
        <f t="shared" si="0"/>
        <v>0</v>
      </c>
      <c r="J9" s="48">
        <f t="shared" si="0"/>
        <v>6000</v>
      </c>
      <c r="K9" s="46">
        <f aca="true" t="shared" si="1" ref="K9:K50">G9-C9</f>
        <v>0</v>
      </c>
      <c r="L9" s="49">
        <f aca="true" t="shared" si="2" ref="L9:L50">G9/C9*100</f>
        <v>100</v>
      </c>
    </row>
    <row r="10" spans="1:12" ht="50.25" customHeight="1">
      <c r="A10" s="17" t="s">
        <v>25</v>
      </c>
      <c r="B10" s="17"/>
      <c r="C10" s="45">
        <f t="shared" si="0"/>
        <v>6000</v>
      </c>
      <c r="D10" s="45">
        <f t="shared" si="0"/>
        <v>0</v>
      </c>
      <c r="E10" s="45">
        <f t="shared" si="0"/>
        <v>0</v>
      </c>
      <c r="F10" s="45">
        <f t="shared" si="0"/>
        <v>6000</v>
      </c>
      <c r="G10" s="41">
        <f t="shared" si="0"/>
        <v>6000</v>
      </c>
      <c r="H10" s="41">
        <f t="shared" si="0"/>
        <v>0</v>
      </c>
      <c r="I10" s="41">
        <f t="shared" si="0"/>
        <v>0</v>
      </c>
      <c r="J10" s="41">
        <f t="shared" si="0"/>
        <v>6000</v>
      </c>
      <c r="K10" s="45">
        <f t="shared" si="1"/>
        <v>0</v>
      </c>
      <c r="L10" s="50">
        <f t="shared" si="2"/>
        <v>100</v>
      </c>
    </row>
    <row r="11" spans="1:12" ht="48.75" customHeight="1">
      <c r="A11" s="18" t="s">
        <v>30</v>
      </c>
      <c r="B11" s="29" t="s">
        <v>40</v>
      </c>
      <c r="C11" s="44">
        <f>D11+E11+F11</f>
        <v>6000</v>
      </c>
      <c r="D11" s="44"/>
      <c r="E11" s="44"/>
      <c r="F11" s="44">
        <v>6000</v>
      </c>
      <c r="G11" s="39">
        <f>H11+I11+J11</f>
        <v>6000</v>
      </c>
      <c r="H11" s="39"/>
      <c r="I11" s="39"/>
      <c r="J11" s="39">
        <v>6000</v>
      </c>
      <c r="K11" s="44">
        <f t="shared" si="1"/>
        <v>0</v>
      </c>
      <c r="L11" s="4">
        <f t="shared" si="2"/>
        <v>100</v>
      </c>
    </row>
    <row r="12" spans="1:12" ht="18.75" customHeight="1">
      <c r="A12" s="12" t="s">
        <v>17</v>
      </c>
      <c r="B12" s="12"/>
      <c r="C12" s="40">
        <f aca="true" t="shared" si="3" ref="C12:J12">C13</f>
        <v>524134</v>
      </c>
      <c r="D12" s="40">
        <f t="shared" si="3"/>
        <v>114934</v>
      </c>
      <c r="E12" s="40">
        <f t="shared" si="3"/>
        <v>400000</v>
      </c>
      <c r="F12" s="40">
        <f t="shared" si="3"/>
        <v>9200</v>
      </c>
      <c r="G12" s="40">
        <f t="shared" si="3"/>
        <v>395036.3</v>
      </c>
      <c r="H12" s="40">
        <f t="shared" si="3"/>
        <v>0</v>
      </c>
      <c r="I12" s="40">
        <f t="shared" si="3"/>
        <v>395036.3</v>
      </c>
      <c r="J12" s="40">
        <f t="shared" si="3"/>
        <v>0</v>
      </c>
      <c r="K12" s="46">
        <f t="shared" si="1"/>
        <v>-129097.70000000001</v>
      </c>
      <c r="L12" s="49">
        <f t="shared" si="2"/>
        <v>75.36933303315564</v>
      </c>
    </row>
    <row r="13" spans="1:12" ht="15.75" customHeight="1">
      <c r="A13" s="7" t="s">
        <v>90</v>
      </c>
      <c r="B13" s="7"/>
      <c r="C13" s="45">
        <f aca="true" t="shared" si="4" ref="C13:J13">C14+C15+C16+C17+C18+C19+C20+C21</f>
        <v>524134</v>
      </c>
      <c r="D13" s="45">
        <f t="shared" si="4"/>
        <v>114934</v>
      </c>
      <c r="E13" s="45">
        <f t="shared" si="4"/>
        <v>400000</v>
      </c>
      <c r="F13" s="45">
        <f t="shared" si="4"/>
        <v>9200</v>
      </c>
      <c r="G13" s="45">
        <f t="shared" si="4"/>
        <v>395036.3</v>
      </c>
      <c r="H13" s="45">
        <f t="shared" si="4"/>
        <v>0</v>
      </c>
      <c r="I13" s="45">
        <f t="shared" si="4"/>
        <v>395036.3</v>
      </c>
      <c r="J13" s="45">
        <f t="shared" si="4"/>
        <v>0</v>
      </c>
      <c r="K13" s="45">
        <f t="shared" si="1"/>
        <v>-129097.70000000001</v>
      </c>
      <c r="L13" s="50">
        <f t="shared" si="2"/>
        <v>75.36933303315564</v>
      </c>
    </row>
    <row r="14" spans="1:12" ht="60.75" customHeight="1">
      <c r="A14" s="22" t="s">
        <v>49</v>
      </c>
      <c r="B14" s="29" t="s">
        <v>40</v>
      </c>
      <c r="C14" s="42">
        <f aca="true" t="shared" si="5" ref="C14:C21">D14+E14+F14</f>
        <v>1000</v>
      </c>
      <c r="D14" s="42"/>
      <c r="E14" s="42"/>
      <c r="F14" s="42">
        <v>1000</v>
      </c>
      <c r="G14" s="42">
        <f>H14+I14+J14</f>
        <v>0</v>
      </c>
      <c r="H14" s="42"/>
      <c r="I14" s="42"/>
      <c r="J14" s="42"/>
      <c r="K14" s="44">
        <f t="shared" si="1"/>
        <v>-1000</v>
      </c>
      <c r="L14" s="4">
        <f t="shared" si="2"/>
        <v>0</v>
      </c>
    </row>
    <row r="15" spans="1:12" ht="60.75" customHeight="1">
      <c r="A15" s="22" t="s">
        <v>103</v>
      </c>
      <c r="B15" s="29" t="s">
        <v>40</v>
      </c>
      <c r="C15" s="42">
        <f t="shared" si="5"/>
        <v>114934</v>
      </c>
      <c r="D15" s="42">
        <v>114934</v>
      </c>
      <c r="E15" s="42"/>
      <c r="F15" s="42"/>
      <c r="G15" s="42"/>
      <c r="H15" s="42"/>
      <c r="I15" s="42"/>
      <c r="J15" s="42"/>
      <c r="K15" s="44">
        <f t="shared" si="1"/>
        <v>-114934</v>
      </c>
      <c r="L15" s="4">
        <f t="shared" si="2"/>
        <v>0</v>
      </c>
    </row>
    <row r="16" spans="1:12" ht="76.5" customHeight="1">
      <c r="A16" s="22" t="s">
        <v>140</v>
      </c>
      <c r="B16" s="29" t="s">
        <v>40</v>
      </c>
      <c r="C16" s="42">
        <f t="shared" si="5"/>
        <v>8200</v>
      </c>
      <c r="D16" s="42"/>
      <c r="E16" s="42"/>
      <c r="F16" s="42">
        <v>8200</v>
      </c>
      <c r="G16" s="42"/>
      <c r="H16" s="42"/>
      <c r="I16" s="42"/>
      <c r="J16" s="42"/>
      <c r="K16" s="44">
        <f t="shared" si="1"/>
        <v>-8200</v>
      </c>
      <c r="L16" s="4">
        <f t="shared" si="2"/>
        <v>0</v>
      </c>
    </row>
    <row r="17" spans="1:12" ht="60.75" customHeight="1">
      <c r="A17" s="22" t="s">
        <v>65</v>
      </c>
      <c r="B17" s="29" t="s">
        <v>40</v>
      </c>
      <c r="C17" s="42">
        <f t="shared" si="5"/>
        <v>16185.9</v>
      </c>
      <c r="D17" s="42"/>
      <c r="E17" s="42">
        <v>16185.9</v>
      </c>
      <c r="F17" s="42"/>
      <c r="G17" s="42">
        <f>H17+I17+J17</f>
        <v>16185.9</v>
      </c>
      <c r="H17" s="42"/>
      <c r="I17" s="42">
        <v>16185.9</v>
      </c>
      <c r="J17" s="42"/>
      <c r="K17" s="44">
        <f t="shared" si="1"/>
        <v>0</v>
      </c>
      <c r="L17" s="4">
        <f t="shared" si="2"/>
        <v>100</v>
      </c>
    </row>
    <row r="18" spans="1:12" ht="48.75" customHeight="1">
      <c r="A18" s="22" t="s">
        <v>31</v>
      </c>
      <c r="B18" s="47" t="s">
        <v>41</v>
      </c>
      <c r="C18" s="42">
        <f t="shared" si="5"/>
        <v>60.1</v>
      </c>
      <c r="D18" s="42"/>
      <c r="E18" s="42">
        <v>60.1</v>
      </c>
      <c r="F18" s="42"/>
      <c r="G18" s="42">
        <f>H18+I18+J18</f>
        <v>0</v>
      </c>
      <c r="H18" s="42"/>
      <c r="I18" s="42"/>
      <c r="J18" s="42"/>
      <c r="K18" s="44">
        <f t="shared" si="1"/>
        <v>-60.1</v>
      </c>
      <c r="L18" s="4">
        <f t="shared" si="2"/>
        <v>0</v>
      </c>
    </row>
    <row r="19" spans="1:12" ht="49.5" customHeight="1">
      <c r="A19" s="22" t="s">
        <v>45</v>
      </c>
      <c r="B19" s="29" t="s">
        <v>40</v>
      </c>
      <c r="C19" s="42">
        <f t="shared" si="5"/>
        <v>98705.2</v>
      </c>
      <c r="D19" s="42"/>
      <c r="E19" s="42">
        <v>98705.2</v>
      </c>
      <c r="F19" s="42"/>
      <c r="G19" s="42">
        <f>H19+I19+J19</f>
        <v>98705.2</v>
      </c>
      <c r="H19" s="42"/>
      <c r="I19" s="42">
        <v>98705.2</v>
      </c>
      <c r="J19" s="42"/>
      <c r="K19" s="44">
        <f t="shared" si="1"/>
        <v>0</v>
      </c>
      <c r="L19" s="4">
        <f t="shared" si="2"/>
        <v>100</v>
      </c>
    </row>
    <row r="20" spans="1:12" ht="60.75" customHeight="1">
      <c r="A20" s="22" t="s">
        <v>106</v>
      </c>
      <c r="B20" s="29" t="s">
        <v>40</v>
      </c>
      <c r="C20" s="42">
        <f t="shared" si="5"/>
        <v>186976.9</v>
      </c>
      <c r="D20" s="42"/>
      <c r="E20" s="42">
        <v>186976.9</v>
      </c>
      <c r="F20" s="42"/>
      <c r="G20" s="42">
        <f>H20+I20+J20</f>
        <v>186976.9</v>
      </c>
      <c r="H20" s="42"/>
      <c r="I20" s="42">
        <v>186976.9</v>
      </c>
      <c r="J20" s="42"/>
      <c r="K20" s="44">
        <f t="shared" si="1"/>
        <v>0</v>
      </c>
      <c r="L20" s="4">
        <f t="shared" si="2"/>
        <v>100</v>
      </c>
    </row>
    <row r="21" spans="1:12" ht="60.75" customHeight="1">
      <c r="A21" s="22" t="s">
        <v>82</v>
      </c>
      <c r="B21" s="29" t="s">
        <v>40</v>
      </c>
      <c r="C21" s="42">
        <f t="shared" si="5"/>
        <v>98071.9</v>
      </c>
      <c r="D21" s="42"/>
      <c r="E21" s="42">
        <v>98071.9</v>
      </c>
      <c r="F21" s="42"/>
      <c r="G21" s="42">
        <f>H21+I21+J21</f>
        <v>93168.3</v>
      </c>
      <c r="H21" s="42"/>
      <c r="I21" s="42">
        <v>93168.3</v>
      </c>
      <c r="J21" s="42"/>
      <c r="K21" s="44">
        <f t="shared" si="1"/>
        <v>-4903.599999999991</v>
      </c>
      <c r="L21" s="4">
        <f t="shared" si="2"/>
        <v>94.99999490169968</v>
      </c>
    </row>
    <row r="22" spans="1:12" ht="30.75" customHeight="1">
      <c r="A22" s="6" t="s">
        <v>18</v>
      </c>
      <c r="B22" s="6"/>
      <c r="C22" s="40">
        <f aca="true" t="shared" si="6" ref="C22:J22">C23+C27+C31</f>
        <v>201678.4</v>
      </c>
      <c r="D22" s="40">
        <f t="shared" si="6"/>
        <v>0</v>
      </c>
      <c r="E22" s="40">
        <f t="shared" si="6"/>
        <v>80315.4</v>
      </c>
      <c r="F22" s="40">
        <f t="shared" si="6"/>
        <v>121363</v>
      </c>
      <c r="G22" s="40">
        <f t="shared" si="6"/>
        <v>60000</v>
      </c>
      <c r="H22" s="40">
        <f t="shared" si="6"/>
        <v>0</v>
      </c>
      <c r="I22" s="40">
        <f t="shared" si="6"/>
        <v>0</v>
      </c>
      <c r="J22" s="40">
        <f t="shared" si="6"/>
        <v>60000</v>
      </c>
      <c r="K22" s="46">
        <f t="shared" si="1"/>
        <v>-141678.4</v>
      </c>
      <c r="L22" s="49">
        <f t="shared" si="2"/>
        <v>29.750335187109776</v>
      </c>
    </row>
    <row r="23" spans="1:12" ht="15.75" customHeight="1">
      <c r="A23" s="7" t="s">
        <v>22</v>
      </c>
      <c r="B23" s="7"/>
      <c r="C23" s="43">
        <f aca="true" t="shared" si="7" ref="C23:J23">C24+C25+C26</f>
        <v>50288.4</v>
      </c>
      <c r="D23" s="43">
        <f t="shared" si="7"/>
        <v>0</v>
      </c>
      <c r="E23" s="43">
        <f t="shared" si="7"/>
        <v>18925.4</v>
      </c>
      <c r="F23" s="43">
        <f t="shared" si="7"/>
        <v>31363</v>
      </c>
      <c r="G23" s="43">
        <f t="shared" si="7"/>
        <v>0</v>
      </c>
      <c r="H23" s="43">
        <f t="shared" si="7"/>
        <v>0</v>
      </c>
      <c r="I23" s="43">
        <f t="shared" si="7"/>
        <v>0</v>
      </c>
      <c r="J23" s="43">
        <f t="shared" si="7"/>
        <v>0</v>
      </c>
      <c r="K23" s="45">
        <f t="shared" si="1"/>
        <v>-50288.4</v>
      </c>
      <c r="L23" s="50">
        <f t="shared" si="2"/>
        <v>0</v>
      </c>
    </row>
    <row r="24" spans="1:12" ht="34.5" customHeight="1">
      <c r="A24" s="10" t="s">
        <v>50</v>
      </c>
      <c r="B24" s="29" t="s">
        <v>40</v>
      </c>
      <c r="C24" s="42">
        <f>D24+E24+F24</f>
        <v>15000</v>
      </c>
      <c r="D24" s="42"/>
      <c r="E24" s="42"/>
      <c r="F24" s="42">
        <v>15000</v>
      </c>
      <c r="G24" s="42">
        <f>H24+I24+J24</f>
        <v>0</v>
      </c>
      <c r="H24" s="42"/>
      <c r="I24" s="42"/>
      <c r="J24" s="42"/>
      <c r="K24" s="44">
        <f t="shared" si="1"/>
        <v>-15000</v>
      </c>
      <c r="L24" s="4">
        <f t="shared" si="2"/>
        <v>0</v>
      </c>
    </row>
    <row r="25" spans="1:12" ht="30.75" customHeight="1">
      <c r="A25" s="10" t="s">
        <v>9</v>
      </c>
      <c r="B25" s="29" t="s">
        <v>40</v>
      </c>
      <c r="C25" s="42">
        <f>D25+E25+F25</f>
        <v>16363</v>
      </c>
      <c r="D25" s="42"/>
      <c r="E25" s="42"/>
      <c r="F25" s="42">
        <v>16363</v>
      </c>
      <c r="G25" s="42">
        <f>H25+I25+J25</f>
        <v>0</v>
      </c>
      <c r="H25" s="42"/>
      <c r="I25" s="42"/>
      <c r="J25" s="42"/>
      <c r="K25" s="44">
        <f t="shared" si="1"/>
        <v>-16363</v>
      </c>
      <c r="L25" s="4">
        <f t="shared" si="2"/>
        <v>0</v>
      </c>
    </row>
    <row r="26" spans="1:12" ht="30.75" customHeight="1">
      <c r="A26" s="19" t="s">
        <v>51</v>
      </c>
      <c r="B26" s="29" t="s">
        <v>40</v>
      </c>
      <c r="C26" s="42">
        <f>D26+E26+F26</f>
        <v>18925.4</v>
      </c>
      <c r="D26" s="42"/>
      <c r="E26" s="42">
        <v>18925.4</v>
      </c>
      <c r="F26" s="42"/>
      <c r="G26" s="42">
        <f>H26+I26+J26</f>
        <v>0</v>
      </c>
      <c r="H26" s="42"/>
      <c r="I26" s="42"/>
      <c r="J26" s="42"/>
      <c r="K26" s="44">
        <f t="shared" si="1"/>
        <v>-18925.4</v>
      </c>
      <c r="L26" s="4">
        <f t="shared" si="2"/>
        <v>0</v>
      </c>
    </row>
    <row r="27" spans="1:12" ht="17.25" customHeight="1">
      <c r="A27" s="7" t="s">
        <v>15</v>
      </c>
      <c r="B27" s="7"/>
      <c r="C27" s="43">
        <f aca="true" t="shared" si="8" ref="C27:J27">C28+C29+C30</f>
        <v>91390</v>
      </c>
      <c r="D27" s="43">
        <f t="shared" si="8"/>
        <v>0</v>
      </c>
      <c r="E27" s="43">
        <f t="shared" si="8"/>
        <v>61390</v>
      </c>
      <c r="F27" s="43">
        <f t="shared" si="8"/>
        <v>30000</v>
      </c>
      <c r="G27" s="43">
        <f t="shared" si="8"/>
        <v>0</v>
      </c>
      <c r="H27" s="43">
        <f t="shared" si="8"/>
        <v>0</v>
      </c>
      <c r="I27" s="43">
        <f t="shared" si="8"/>
        <v>0</v>
      </c>
      <c r="J27" s="43">
        <f t="shared" si="8"/>
        <v>0</v>
      </c>
      <c r="K27" s="44">
        <f t="shared" si="1"/>
        <v>-91390</v>
      </c>
      <c r="L27" s="4">
        <f t="shared" si="2"/>
        <v>0</v>
      </c>
    </row>
    <row r="28" spans="1:12" ht="37.5" customHeight="1">
      <c r="A28" s="10" t="s">
        <v>26</v>
      </c>
      <c r="B28" s="29" t="s">
        <v>40</v>
      </c>
      <c r="C28" s="44">
        <f>D28+E28+F28</f>
        <v>5000</v>
      </c>
      <c r="D28" s="44"/>
      <c r="E28" s="44"/>
      <c r="F28" s="44">
        <v>5000</v>
      </c>
      <c r="G28" s="44">
        <f>H28+I28+J28</f>
        <v>0</v>
      </c>
      <c r="H28" s="44"/>
      <c r="I28" s="44"/>
      <c r="J28" s="44"/>
      <c r="K28" s="44">
        <f t="shared" si="1"/>
        <v>-5000</v>
      </c>
      <c r="L28" s="13">
        <f t="shared" si="2"/>
        <v>0</v>
      </c>
    </row>
    <row r="29" spans="1:12" ht="50.25" customHeight="1">
      <c r="A29" s="10" t="s">
        <v>105</v>
      </c>
      <c r="B29" s="29" t="s">
        <v>40</v>
      </c>
      <c r="C29" s="44">
        <f>D29+E29+F29</f>
        <v>25000</v>
      </c>
      <c r="D29" s="44"/>
      <c r="E29" s="44"/>
      <c r="F29" s="44">
        <v>25000</v>
      </c>
      <c r="G29" s="44">
        <f>H29+I29+J29</f>
        <v>0</v>
      </c>
      <c r="H29" s="44"/>
      <c r="I29" s="44"/>
      <c r="J29" s="44"/>
      <c r="K29" s="44">
        <f t="shared" si="1"/>
        <v>-25000</v>
      </c>
      <c r="L29" s="13">
        <f t="shared" si="2"/>
        <v>0</v>
      </c>
    </row>
    <row r="30" spans="1:12" ht="37.5" customHeight="1">
      <c r="A30" s="10" t="s">
        <v>83</v>
      </c>
      <c r="B30" s="29" t="s">
        <v>40</v>
      </c>
      <c r="C30" s="44">
        <f>D30+E30+F30</f>
        <v>61390</v>
      </c>
      <c r="D30" s="44"/>
      <c r="E30" s="44">
        <v>61390</v>
      </c>
      <c r="F30" s="44"/>
      <c r="G30" s="44">
        <f>H30+I30+J30</f>
        <v>0</v>
      </c>
      <c r="H30" s="44"/>
      <c r="I30" s="44"/>
      <c r="J30" s="44"/>
      <c r="K30" s="44">
        <f t="shared" si="1"/>
        <v>-61390</v>
      </c>
      <c r="L30" s="13">
        <f t="shared" si="2"/>
        <v>0</v>
      </c>
    </row>
    <row r="31" spans="1:12" ht="15.75" customHeight="1">
      <c r="A31" s="11" t="s">
        <v>27</v>
      </c>
      <c r="B31" s="26"/>
      <c r="C31" s="45">
        <f>C32+C33</f>
        <v>60000</v>
      </c>
      <c r="D31" s="45">
        <f aca="true" t="shared" si="9" ref="D31:J31">D32+D33</f>
        <v>0</v>
      </c>
      <c r="E31" s="45">
        <f t="shared" si="9"/>
        <v>0</v>
      </c>
      <c r="F31" s="45">
        <f t="shared" si="9"/>
        <v>60000</v>
      </c>
      <c r="G31" s="45">
        <f t="shared" si="9"/>
        <v>60000</v>
      </c>
      <c r="H31" s="45">
        <f t="shared" si="9"/>
        <v>0</v>
      </c>
      <c r="I31" s="45">
        <f t="shared" si="9"/>
        <v>0</v>
      </c>
      <c r="J31" s="45">
        <f t="shared" si="9"/>
        <v>60000</v>
      </c>
      <c r="K31" s="45">
        <f t="shared" si="1"/>
        <v>0</v>
      </c>
      <c r="L31" s="52">
        <f t="shared" si="2"/>
        <v>100</v>
      </c>
    </row>
    <row r="32" spans="1:12" ht="29.25" customHeight="1">
      <c r="A32" s="86" t="s">
        <v>112</v>
      </c>
      <c r="B32" s="88" t="s">
        <v>40</v>
      </c>
      <c r="C32" s="44">
        <f>D32+E32+F32</f>
        <v>59588.2</v>
      </c>
      <c r="D32" s="44"/>
      <c r="E32" s="44"/>
      <c r="F32" s="44">
        <v>59588.2</v>
      </c>
      <c r="G32" s="44">
        <f>H32+I32+J32</f>
        <v>59588.2</v>
      </c>
      <c r="H32" s="44"/>
      <c r="I32" s="44"/>
      <c r="J32" s="44">
        <v>59588.2</v>
      </c>
      <c r="K32" s="45">
        <f t="shared" si="1"/>
        <v>0</v>
      </c>
      <c r="L32" s="52">
        <f t="shared" si="2"/>
        <v>100</v>
      </c>
    </row>
    <row r="33" spans="1:12" ht="33" customHeight="1">
      <c r="A33" s="87"/>
      <c r="B33" s="89"/>
      <c r="C33" s="44">
        <f>D33+E33+F33</f>
        <v>411.8</v>
      </c>
      <c r="D33" s="44"/>
      <c r="E33" s="44"/>
      <c r="F33" s="44">
        <v>411.8</v>
      </c>
      <c r="G33" s="44">
        <f>H33+I33+J33</f>
        <v>411.8</v>
      </c>
      <c r="H33" s="44"/>
      <c r="I33" s="44"/>
      <c r="J33" s="44">
        <v>411.8</v>
      </c>
      <c r="K33" s="44">
        <f t="shared" si="1"/>
        <v>0</v>
      </c>
      <c r="L33" s="13">
        <f t="shared" si="2"/>
        <v>100</v>
      </c>
    </row>
    <row r="34" spans="1:12" ht="18" customHeight="1">
      <c r="A34" s="12" t="s">
        <v>19</v>
      </c>
      <c r="B34" s="28"/>
      <c r="C34" s="46">
        <f aca="true" t="shared" si="10" ref="C34:J34">C35+C41</f>
        <v>275596.5</v>
      </c>
      <c r="D34" s="46">
        <f t="shared" si="10"/>
        <v>0</v>
      </c>
      <c r="E34" s="46">
        <f t="shared" si="10"/>
        <v>0</v>
      </c>
      <c r="F34" s="46">
        <f t="shared" si="10"/>
        <v>275596.5</v>
      </c>
      <c r="G34" s="46">
        <f t="shared" si="10"/>
        <v>0</v>
      </c>
      <c r="H34" s="46">
        <f t="shared" si="10"/>
        <v>0</v>
      </c>
      <c r="I34" s="46">
        <f t="shared" si="10"/>
        <v>0</v>
      </c>
      <c r="J34" s="46">
        <f t="shared" si="10"/>
        <v>0</v>
      </c>
      <c r="K34" s="46">
        <f t="shared" si="1"/>
        <v>-275596.5</v>
      </c>
      <c r="L34" s="14">
        <f t="shared" si="2"/>
        <v>0</v>
      </c>
    </row>
    <row r="35" spans="1:12" ht="18" customHeight="1">
      <c r="A35" s="7" t="s">
        <v>16</v>
      </c>
      <c r="B35" s="27"/>
      <c r="C35" s="45">
        <f aca="true" t="shared" si="11" ref="C35:J35">C36+C37+C38+C39+C40</f>
        <v>275096.5</v>
      </c>
      <c r="D35" s="45">
        <f t="shared" si="11"/>
        <v>0</v>
      </c>
      <c r="E35" s="45">
        <f t="shared" si="11"/>
        <v>0</v>
      </c>
      <c r="F35" s="45">
        <f t="shared" si="11"/>
        <v>275096.5</v>
      </c>
      <c r="G35" s="45">
        <f t="shared" si="11"/>
        <v>0</v>
      </c>
      <c r="H35" s="45">
        <f t="shared" si="11"/>
        <v>0</v>
      </c>
      <c r="I35" s="45">
        <f t="shared" si="11"/>
        <v>0</v>
      </c>
      <c r="J35" s="45">
        <f t="shared" si="11"/>
        <v>0</v>
      </c>
      <c r="K35" s="45">
        <f t="shared" si="1"/>
        <v>-275096.5</v>
      </c>
      <c r="L35" s="52">
        <f t="shared" si="2"/>
        <v>0</v>
      </c>
    </row>
    <row r="36" spans="1:12" ht="48.75" customHeight="1">
      <c r="A36" s="8" t="s">
        <v>57</v>
      </c>
      <c r="B36" s="29" t="s">
        <v>40</v>
      </c>
      <c r="C36" s="44">
        <f>D36+E36+F36</f>
        <v>20000</v>
      </c>
      <c r="D36" s="44"/>
      <c r="E36" s="44"/>
      <c r="F36" s="44">
        <v>20000</v>
      </c>
      <c r="G36" s="44">
        <f>H36+I36+J36</f>
        <v>0</v>
      </c>
      <c r="H36" s="44"/>
      <c r="I36" s="44"/>
      <c r="J36" s="44"/>
      <c r="K36" s="44">
        <f t="shared" si="1"/>
        <v>-20000</v>
      </c>
      <c r="L36" s="13">
        <f t="shared" si="2"/>
        <v>0</v>
      </c>
    </row>
    <row r="37" spans="1:12" ht="75.75" customHeight="1">
      <c r="A37" s="8" t="s">
        <v>58</v>
      </c>
      <c r="B37" s="29" t="s">
        <v>40</v>
      </c>
      <c r="C37" s="44">
        <f>D37+E37+F37</f>
        <v>2000</v>
      </c>
      <c r="D37" s="44"/>
      <c r="E37" s="44"/>
      <c r="F37" s="44">
        <v>2000</v>
      </c>
      <c r="G37" s="44">
        <f>H37+I37+J37</f>
        <v>0</v>
      </c>
      <c r="H37" s="44"/>
      <c r="I37" s="44"/>
      <c r="J37" s="44"/>
      <c r="K37" s="44">
        <f t="shared" si="1"/>
        <v>-2000</v>
      </c>
      <c r="L37" s="13">
        <f t="shared" si="2"/>
        <v>0</v>
      </c>
    </row>
    <row r="38" spans="1:12" ht="50.25" customHeight="1">
      <c r="A38" s="8" t="s">
        <v>95</v>
      </c>
      <c r="B38" s="29" t="s">
        <v>40</v>
      </c>
      <c r="C38" s="44">
        <f>D38+E38+F38</f>
        <v>84365.5</v>
      </c>
      <c r="D38" s="44"/>
      <c r="E38" s="44"/>
      <c r="F38" s="44">
        <v>84365.5</v>
      </c>
      <c r="G38" s="44"/>
      <c r="H38" s="44"/>
      <c r="I38" s="44"/>
      <c r="J38" s="44"/>
      <c r="K38" s="44">
        <f t="shared" si="1"/>
        <v>-84365.5</v>
      </c>
      <c r="L38" s="13">
        <f t="shared" si="2"/>
        <v>0</v>
      </c>
    </row>
    <row r="39" spans="1:12" ht="62.25" customHeight="1">
      <c r="A39" s="8" t="s">
        <v>96</v>
      </c>
      <c r="B39" s="29" t="s">
        <v>40</v>
      </c>
      <c r="C39" s="44">
        <f>D39+E39+F39</f>
        <v>84365.5</v>
      </c>
      <c r="D39" s="44"/>
      <c r="E39" s="44"/>
      <c r="F39" s="44">
        <v>84365.5</v>
      </c>
      <c r="G39" s="44"/>
      <c r="H39" s="44"/>
      <c r="I39" s="44"/>
      <c r="J39" s="44"/>
      <c r="K39" s="44">
        <f t="shared" si="1"/>
        <v>-84365.5</v>
      </c>
      <c r="L39" s="13">
        <f t="shared" si="2"/>
        <v>0</v>
      </c>
    </row>
    <row r="40" spans="1:12" ht="48.75" customHeight="1">
      <c r="A40" s="10" t="s">
        <v>67</v>
      </c>
      <c r="B40" s="29" t="s">
        <v>40</v>
      </c>
      <c r="C40" s="44">
        <f>D40+E40+F40</f>
        <v>84365.5</v>
      </c>
      <c r="D40" s="44"/>
      <c r="E40" s="44"/>
      <c r="F40" s="44">
        <v>84365.5</v>
      </c>
      <c r="G40" s="44">
        <f>H40+I40+J40</f>
        <v>0</v>
      </c>
      <c r="H40" s="44"/>
      <c r="I40" s="44"/>
      <c r="J40" s="44"/>
      <c r="K40" s="44">
        <f t="shared" si="1"/>
        <v>-84365.5</v>
      </c>
      <c r="L40" s="13">
        <f t="shared" si="2"/>
        <v>0</v>
      </c>
    </row>
    <row r="41" spans="1:12" ht="17.25" customHeight="1">
      <c r="A41" s="11" t="s">
        <v>60</v>
      </c>
      <c r="B41" s="29"/>
      <c r="C41" s="45">
        <f aca="true" t="shared" si="12" ref="C41:J41">C42</f>
        <v>500</v>
      </c>
      <c r="D41" s="45">
        <f t="shared" si="12"/>
        <v>0</v>
      </c>
      <c r="E41" s="45">
        <f t="shared" si="12"/>
        <v>0</v>
      </c>
      <c r="F41" s="45">
        <f t="shared" si="12"/>
        <v>500</v>
      </c>
      <c r="G41" s="45">
        <f t="shared" si="12"/>
        <v>0</v>
      </c>
      <c r="H41" s="45">
        <f t="shared" si="12"/>
        <v>0</v>
      </c>
      <c r="I41" s="45">
        <f t="shared" si="12"/>
        <v>0</v>
      </c>
      <c r="J41" s="45">
        <f t="shared" si="12"/>
        <v>0</v>
      </c>
      <c r="K41" s="45">
        <f t="shared" si="1"/>
        <v>-500</v>
      </c>
      <c r="L41" s="52">
        <f t="shared" si="2"/>
        <v>0</v>
      </c>
    </row>
    <row r="42" spans="1:12" ht="50.25" customHeight="1">
      <c r="A42" s="10" t="s">
        <v>69</v>
      </c>
      <c r="B42" s="29" t="s">
        <v>40</v>
      </c>
      <c r="C42" s="44">
        <f>D42+E42+F42</f>
        <v>500</v>
      </c>
      <c r="D42" s="44"/>
      <c r="E42" s="44"/>
      <c r="F42" s="44">
        <v>500</v>
      </c>
      <c r="G42" s="44"/>
      <c r="H42" s="44"/>
      <c r="I42" s="44"/>
      <c r="J42" s="44"/>
      <c r="K42" s="44">
        <f t="shared" si="1"/>
        <v>-500</v>
      </c>
      <c r="L42" s="13">
        <f t="shared" si="2"/>
        <v>0</v>
      </c>
    </row>
    <row r="43" spans="1:12" ht="22.5" customHeight="1">
      <c r="A43" s="54" t="s">
        <v>20</v>
      </c>
      <c r="B43" s="56"/>
      <c r="C43" s="57">
        <f aca="true" t="shared" si="13" ref="C43:J44">C44</f>
        <v>76421.4</v>
      </c>
      <c r="D43" s="57">
        <f t="shared" si="13"/>
        <v>0</v>
      </c>
      <c r="E43" s="57">
        <f t="shared" si="13"/>
        <v>76421.4</v>
      </c>
      <c r="F43" s="57">
        <f t="shared" si="13"/>
        <v>0</v>
      </c>
      <c r="G43" s="57">
        <f t="shared" si="13"/>
        <v>0</v>
      </c>
      <c r="H43" s="57">
        <f t="shared" si="13"/>
        <v>0</v>
      </c>
      <c r="I43" s="57">
        <f t="shared" si="13"/>
        <v>0</v>
      </c>
      <c r="J43" s="57">
        <f t="shared" si="13"/>
        <v>0</v>
      </c>
      <c r="K43" s="57">
        <f t="shared" si="1"/>
        <v>-76421.4</v>
      </c>
      <c r="L43" s="58">
        <f t="shared" si="2"/>
        <v>0</v>
      </c>
    </row>
    <row r="44" spans="1:12" ht="22.5" customHeight="1">
      <c r="A44" s="11" t="s">
        <v>72</v>
      </c>
      <c r="B44" s="29"/>
      <c r="C44" s="44">
        <f t="shared" si="13"/>
        <v>76421.4</v>
      </c>
      <c r="D44" s="44">
        <f t="shared" si="13"/>
        <v>0</v>
      </c>
      <c r="E44" s="44">
        <f t="shared" si="13"/>
        <v>76421.4</v>
      </c>
      <c r="F44" s="44">
        <f t="shared" si="13"/>
        <v>0</v>
      </c>
      <c r="G44" s="44">
        <f t="shared" si="13"/>
        <v>0</v>
      </c>
      <c r="H44" s="44">
        <f t="shared" si="13"/>
        <v>0</v>
      </c>
      <c r="I44" s="44">
        <f t="shared" si="13"/>
        <v>0</v>
      </c>
      <c r="J44" s="44">
        <f t="shared" si="13"/>
        <v>0</v>
      </c>
      <c r="K44" s="44">
        <f t="shared" si="1"/>
        <v>-76421.4</v>
      </c>
      <c r="L44" s="13">
        <f t="shared" si="2"/>
        <v>0</v>
      </c>
    </row>
    <row r="45" spans="1:12" ht="41.25" customHeight="1">
      <c r="A45" s="10" t="s">
        <v>73</v>
      </c>
      <c r="B45" s="29" t="s">
        <v>40</v>
      </c>
      <c r="C45" s="44">
        <f>D45+E45+F45</f>
        <v>76421.4</v>
      </c>
      <c r="D45" s="44"/>
      <c r="E45" s="44">
        <v>76421.4</v>
      </c>
      <c r="F45" s="44"/>
      <c r="G45" s="44">
        <f>H45+I45+J45</f>
        <v>0</v>
      </c>
      <c r="H45" s="44"/>
      <c r="I45" s="44"/>
      <c r="J45" s="44"/>
      <c r="K45" s="44">
        <f t="shared" si="1"/>
        <v>-76421.4</v>
      </c>
      <c r="L45" s="13">
        <f t="shared" si="2"/>
        <v>0</v>
      </c>
    </row>
    <row r="46" spans="1:12" ht="19.5" customHeight="1">
      <c r="A46" s="6" t="s">
        <v>61</v>
      </c>
      <c r="B46" s="6"/>
      <c r="C46" s="46">
        <f aca="true" t="shared" si="14" ref="C46:J46">C47</f>
        <v>72330.1</v>
      </c>
      <c r="D46" s="46">
        <f t="shared" si="14"/>
        <v>0</v>
      </c>
      <c r="E46" s="46">
        <f t="shared" si="14"/>
        <v>0</v>
      </c>
      <c r="F46" s="46">
        <f t="shared" si="14"/>
        <v>72330.1</v>
      </c>
      <c r="G46" s="46">
        <f t="shared" si="14"/>
        <v>8000</v>
      </c>
      <c r="H46" s="46">
        <f t="shared" si="14"/>
        <v>0</v>
      </c>
      <c r="I46" s="46">
        <f t="shared" si="14"/>
        <v>0</v>
      </c>
      <c r="J46" s="46">
        <f t="shared" si="14"/>
        <v>8000</v>
      </c>
      <c r="K46" s="46">
        <f t="shared" si="1"/>
        <v>-64330.100000000006</v>
      </c>
      <c r="L46" s="14">
        <f t="shared" si="2"/>
        <v>11.060402239178432</v>
      </c>
    </row>
    <row r="47" spans="1:12" ht="17.25" customHeight="1">
      <c r="A47" s="7" t="s">
        <v>62</v>
      </c>
      <c r="B47" s="7"/>
      <c r="C47" s="45">
        <f aca="true" t="shared" si="15" ref="C47:J47">C48+C49</f>
        <v>72330.1</v>
      </c>
      <c r="D47" s="45">
        <f t="shared" si="15"/>
        <v>0</v>
      </c>
      <c r="E47" s="45">
        <f t="shared" si="15"/>
        <v>0</v>
      </c>
      <c r="F47" s="45">
        <f t="shared" si="15"/>
        <v>72330.1</v>
      </c>
      <c r="G47" s="45">
        <f t="shared" si="15"/>
        <v>8000</v>
      </c>
      <c r="H47" s="45">
        <f t="shared" si="15"/>
        <v>0</v>
      </c>
      <c r="I47" s="45">
        <f t="shared" si="15"/>
        <v>0</v>
      </c>
      <c r="J47" s="45">
        <f t="shared" si="15"/>
        <v>8000</v>
      </c>
      <c r="K47" s="45">
        <f t="shared" si="1"/>
        <v>-64330.100000000006</v>
      </c>
      <c r="L47" s="52">
        <f t="shared" si="2"/>
        <v>11.060402239178432</v>
      </c>
    </row>
    <row r="48" spans="1:12" ht="48" customHeight="1">
      <c r="A48" s="8" t="s">
        <v>63</v>
      </c>
      <c r="B48" s="29" t="s">
        <v>40</v>
      </c>
      <c r="C48" s="44">
        <f>D48+E48+F48</f>
        <v>16139.2</v>
      </c>
      <c r="D48" s="44"/>
      <c r="E48" s="44"/>
      <c r="F48" s="44">
        <v>16139.2</v>
      </c>
      <c r="G48" s="44">
        <f>H48+I48+J48</f>
        <v>8000</v>
      </c>
      <c r="H48" s="44"/>
      <c r="I48" s="44"/>
      <c r="J48" s="44">
        <v>8000</v>
      </c>
      <c r="K48" s="44">
        <f t="shared" si="1"/>
        <v>-8139.200000000001</v>
      </c>
      <c r="L48" s="13">
        <f t="shared" si="2"/>
        <v>49.56875185882819</v>
      </c>
    </row>
    <row r="49" spans="1:12" ht="36.75" customHeight="1">
      <c r="A49" s="8" t="s">
        <v>101</v>
      </c>
      <c r="B49" s="29" t="s">
        <v>40</v>
      </c>
      <c r="C49" s="44">
        <f>D49+E49+F49</f>
        <v>56190.9</v>
      </c>
      <c r="D49" s="44"/>
      <c r="E49" s="44"/>
      <c r="F49" s="44">
        <v>56190.9</v>
      </c>
      <c r="G49" s="44"/>
      <c r="H49" s="44"/>
      <c r="I49" s="44"/>
      <c r="J49" s="44"/>
      <c r="K49" s="44">
        <f t="shared" si="1"/>
        <v>-56190.9</v>
      </c>
      <c r="L49" s="13">
        <f t="shared" si="2"/>
        <v>0</v>
      </c>
    </row>
    <row r="50" spans="1:12" s="5" customFormat="1" ht="33.75" customHeight="1">
      <c r="A50" s="6" t="s">
        <v>21</v>
      </c>
      <c r="B50" s="6"/>
      <c r="C50" s="46">
        <f aca="true" t="shared" si="16" ref="C50:J50">C9+C12+C22+C34+C43+C46</f>
        <v>1156160.4000000001</v>
      </c>
      <c r="D50" s="46">
        <f t="shared" si="16"/>
        <v>114934</v>
      </c>
      <c r="E50" s="46">
        <f t="shared" si="16"/>
        <v>556736.8</v>
      </c>
      <c r="F50" s="46">
        <f t="shared" si="16"/>
        <v>484489.6</v>
      </c>
      <c r="G50" s="46">
        <f t="shared" si="16"/>
        <v>469036.3</v>
      </c>
      <c r="H50" s="46">
        <f t="shared" si="16"/>
        <v>0</v>
      </c>
      <c r="I50" s="46">
        <f t="shared" si="16"/>
        <v>395036.3</v>
      </c>
      <c r="J50" s="46">
        <f t="shared" si="16"/>
        <v>74000</v>
      </c>
      <c r="K50" s="46">
        <f t="shared" si="1"/>
        <v>-687124.1000000001</v>
      </c>
      <c r="L50" s="14">
        <f t="shared" si="2"/>
        <v>40.56844534720268</v>
      </c>
    </row>
    <row r="52" spans="1:7" ht="30.75" customHeight="1">
      <c r="A52" s="25" t="s">
        <v>33</v>
      </c>
      <c r="G52" s="25" t="s">
        <v>37</v>
      </c>
    </row>
    <row r="53" ht="57.75" customHeight="1">
      <c r="A53" s="1" t="s">
        <v>44</v>
      </c>
    </row>
    <row r="54" ht="15">
      <c r="B54" s="25"/>
    </row>
  </sheetData>
  <mergeCells count="16">
    <mergeCell ref="A4:L4"/>
    <mergeCell ref="L5:L6"/>
    <mergeCell ref="G5:J5"/>
    <mergeCell ref="H6:J6"/>
    <mergeCell ref="G6:G7"/>
    <mergeCell ref="K5:K6"/>
    <mergeCell ref="A32:A33"/>
    <mergeCell ref="B32:B33"/>
    <mergeCell ref="A1:L1"/>
    <mergeCell ref="A2:L2"/>
    <mergeCell ref="B5:B7"/>
    <mergeCell ref="A3:F3"/>
    <mergeCell ref="A5:A7"/>
    <mergeCell ref="C5:F5"/>
    <mergeCell ref="C6:C7"/>
    <mergeCell ref="D6:F6"/>
  </mergeCells>
  <printOptions/>
  <pageMargins left="0.27" right="0.17" top="0.38" bottom="0.49" header="0.55" footer="0.57"/>
  <pageSetup fitToHeight="2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60"/>
  <sheetViews>
    <sheetView showZeros="0" view="pageBreakPreview" zoomScale="75" zoomScaleSheetLayoutView="75" workbookViewId="0" topLeftCell="A1">
      <pane xSplit="1" ySplit="8" topLeftCell="B15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16" sqref="A16"/>
    </sheetView>
  </sheetViews>
  <sheetFormatPr defaultColWidth="9.00390625" defaultRowHeight="12.75"/>
  <cols>
    <col min="1" max="1" width="46.00390625" style="1" customWidth="1"/>
    <col min="2" max="2" width="11.375" style="1" customWidth="1"/>
    <col min="3" max="3" width="19.375" style="1" customWidth="1"/>
    <col min="4" max="4" width="17.625" style="1" customWidth="1"/>
    <col min="5" max="5" width="17.875" style="1" customWidth="1"/>
    <col min="6" max="6" width="18.25390625" style="1" customWidth="1"/>
    <col min="7" max="7" width="18.00390625" style="1" customWidth="1"/>
    <col min="8" max="8" width="13.375" style="1" customWidth="1"/>
    <col min="9" max="9" width="17.375" style="1" customWidth="1"/>
    <col min="10" max="10" width="17.625" style="1" customWidth="1"/>
    <col min="11" max="11" width="18.375" style="1" customWidth="1"/>
    <col min="12" max="12" width="8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113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5"/>
      <c r="B3" s="75"/>
      <c r="C3" s="75"/>
      <c r="D3" s="75"/>
      <c r="E3" s="75"/>
      <c r="F3" s="75"/>
      <c r="G3" s="24"/>
      <c r="H3" s="24"/>
      <c r="I3" s="24"/>
      <c r="J3" s="24"/>
      <c r="K3" s="24"/>
      <c r="L3" s="2"/>
      <c r="M3" s="2"/>
      <c r="N3" s="2"/>
    </row>
    <row r="4" spans="1:28" ht="12" customHeight="1">
      <c r="A4" s="78" t="s">
        <v>42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6" t="s">
        <v>29</v>
      </c>
      <c r="B5" s="72" t="s">
        <v>39</v>
      </c>
      <c r="C5" s="77" t="s">
        <v>47</v>
      </c>
      <c r="D5" s="77"/>
      <c r="E5" s="77"/>
      <c r="F5" s="77"/>
      <c r="G5" s="81" t="s">
        <v>114</v>
      </c>
      <c r="H5" s="82"/>
      <c r="I5" s="82"/>
      <c r="J5" s="83"/>
      <c r="K5" s="72" t="s">
        <v>34</v>
      </c>
      <c r="L5" s="79" t="s">
        <v>36</v>
      </c>
    </row>
    <row r="6" spans="1:12" ht="29.25" customHeight="1">
      <c r="A6" s="76"/>
      <c r="B6" s="73"/>
      <c r="C6" s="77" t="s">
        <v>10</v>
      </c>
      <c r="D6" s="77" t="s">
        <v>11</v>
      </c>
      <c r="E6" s="77"/>
      <c r="F6" s="77"/>
      <c r="G6" s="84" t="s">
        <v>10</v>
      </c>
      <c r="H6" s="81" t="s">
        <v>11</v>
      </c>
      <c r="I6" s="82"/>
      <c r="J6" s="83"/>
      <c r="K6" s="74"/>
      <c r="L6" s="80"/>
    </row>
    <row r="7" spans="1:12" ht="30.75" customHeight="1">
      <c r="A7" s="76"/>
      <c r="B7" s="74"/>
      <c r="C7" s="77"/>
      <c r="D7" s="30" t="s">
        <v>12</v>
      </c>
      <c r="E7" s="30" t="s">
        <v>13</v>
      </c>
      <c r="F7" s="30" t="s">
        <v>14</v>
      </c>
      <c r="G7" s="85"/>
      <c r="H7" s="30" t="s">
        <v>12</v>
      </c>
      <c r="I7" s="30" t="s">
        <v>13</v>
      </c>
      <c r="J7" s="30" t="s">
        <v>14</v>
      </c>
      <c r="K7" s="30" t="s">
        <v>35</v>
      </c>
      <c r="L7" s="30" t="s">
        <v>35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0">
        <v>12</v>
      </c>
    </row>
    <row r="9" spans="1:12" ht="30" customHeight="1">
      <c r="A9" s="16" t="s">
        <v>24</v>
      </c>
      <c r="B9" s="16"/>
      <c r="C9" s="38">
        <f aca="true" t="shared" si="0" ref="C9:J10">C10</f>
        <v>18000000</v>
      </c>
      <c r="D9" s="38">
        <f t="shared" si="0"/>
        <v>0</v>
      </c>
      <c r="E9" s="38">
        <f t="shared" si="0"/>
        <v>0</v>
      </c>
      <c r="F9" s="38">
        <f t="shared" si="0"/>
        <v>18000000</v>
      </c>
      <c r="G9" s="51">
        <f t="shared" si="0"/>
        <v>18000000</v>
      </c>
      <c r="H9" s="51">
        <f t="shared" si="0"/>
        <v>0</v>
      </c>
      <c r="I9" s="51">
        <f t="shared" si="0"/>
        <v>0</v>
      </c>
      <c r="J9" s="51">
        <f t="shared" si="0"/>
        <v>18000000</v>
      </c>
      <c r="K9" s="51">
        <f aca="true" t="shared" si="1" ref="K9:K56">G9-C9</f>
        <v>0</v>
      </c>
      <c r="L9" s="49">
        <f aca="true" t="shared" si="2" ref="L9:L38">G9/C9*100</f>
        <v>100</v>
      </c>
    </row>
    <row r="10" spans="1:12" ht="98.25" customHeight="1">
      <c r="A10" s="17" t="s">
        <v>25</v>
      </c>
      <c r="B10" s="17"/>
      <c r="C10" s="37">
        <f t="shared" si="0"/>
        <v>18000000</v>
      </c>
      <c r="D10" s="37">
        <f t="shared" si="0"/>
        <v>0</v>
      </c>
      <c r="E10" s="37">
        <f t="shared" si="0"/>
        <v>0</v>
      </c>
      <c r="F10" s="37">
        <f t="shared" si="0"/>
        <v>18000000</v>
      </c>
      <c r="G10" s="37">
        <f t="shared" si="0"/>
        <v>18000000</v>
      </c>
      <c r="H10" s="37">
        <f t="shared" si="0"/>
        <v>0</v>
      </c>
      <c r="I10" s="37">
        <f t="shared" si="0"/>
        <v>0</v>
      </c>
      <c r="J10" s="37">
        <f t="shared" si="0"/>
        <v>18000000</v>
      </c>
      <c r="K10" s="33">
        <f t="shared" si="1"/>
        <v>0</v>
      </c>
      <c r="L10" s="50">
        <f t="shared" si="2"/>
        <v>100</v>
      </c>
    </row>
    <row r="11" spans="1:12" ht="60.75" customHeight="1">
      <c r="A11" s="18" t="s">
        <v>30</v>
      </c>
      <c r="B11" s="29" t="s">
        <v>40</v>
      </c>
      <c r="C11" s="36">
        <f>D11+E11+F11</f>
        <v>18000000</v>
      </c>
      <c r="D11" s="36"/>
      <c r="E11" s="36"/>
      <c r="F11" s="36">
        <v>18000000</v>
      </c>
      <c r="G11" s="36">
        <f>H11+I11+J11</f>
        <v>18000000</v>
      </c>
      <c r="H11" s="36"/>
      <c r="I11" s="36"/>
      <c r="J11" s="36">
        <v>18000000</v>
      </c>
      <c r="K11" s="31">
        <f t="shared" si="1"/>
        <v>0</v>
      </c>
      <c r="L11" s="4">
        <f t="shared" si="2"/>
        <v>100</v>
      </c>
    </row>
    <row r="12" spans="1:12" ht="18.75" customHeight="1">
      <c r="A12" s="12" t="s">
        <v>17</v>
      </c>
      <c r="B12" s="12"/>
      <c r="C12" s="32">
        <f aca="true" t="shared" si="3" ref="C12:J12">C13</f>
        <v>524134000</v>
      </c>
      <c r="D12" s="32">
        <f t="shared" si="3"/>
        <v>114934000</v>
      </c>
      <c r="E12" s="32">
        <f t="shared" si="3"/>
        <v>400000000</v>
      </c>
      <c r="F12" s="32">
        <f t="shared" si="3"/>
        <v>9200000</v>
      </c>
      <c r="G12" s="32">
        <f t="shared" si="3"/>
        <v>399878798.8</v>
      </c>
      <c r="H12" s="32">
        <f t="shared" si="3"/>
        <v>0</v>
      </c>
      <c r="I12" s="32">
        <f t="shared" si="3"/>
        <v>395036328.8</v>
      </c>
      <c r="J12" s="32">
        <f t="shared" si="3"/>
        <v>4842470</v>
      </c>
      <c r="K12" s="51">
        <f t="shared" si="1"/>
        <v>-124255201.19999999</v>
      </c>
      <c r="L12" s="49">
        <f t="shared" si="2"/>
        <v>76.29323775980951</v>
      </c>
    </row>
    <row r="13" spans="1:12" ht="15.75" customHeight="1">
      <c r="A13" s="7" t="s">
        <v>91</v>
      </c>
      <c r="B13" s="7"/>
      <c r="C13" s="33">
        <f aca="true" t="shared" si="4" ref="C13:J13">C14+C15+C16+C17+C18+C19+C20+C21</f>
        <v>524134000</v>
      </c>
      <c r="D13" s="33">
        <f t="shared" si="4"/>
        <v>114934000</v>
      </c>
      <c r="E13" s="33">
        <f t="shared" si="4"/>
        <v>400000000</v>
      </c>
      <c r="F13" s="37">
        <f t="shared" si="4"/>
        <v>9200000</v>
      </c>
      <c r="G13" s="37">
        <f t="shared" si="4"/>
        <v>399878798.8</v>
      </c>
      <c r="H13" s="33">
        <f t="shared" si="4"/>
        <v>0</v>
      </c>
      <c r="I13" s="33">
        <f t="shared" si="4"/>
        <v>395036328.8</v>
      </c>
      <c r="J13" s="37">
        <f t="shared" si="4"/>
        <v>4842470</v>
      </c>
      <c r="K13" s="33">
        <f t="shared" si="1"/>
        <v>-124255201.19999999</v>
      </c>
      <c r="L13" s="50">
        <f t="shared" si="2"/>
        <v>76.29323775980951</v>
      </c>
    </row>
    <row r="14" spans="1:12" ht="75.75" customHeight="1">
      <c r="A14" s="22" t="s">
        <v>49</v>
      </c>
      <c r="B14" s="29" t="s">
        <v>40</v>
      </c>
      <c r="C14" s="34">
        <f aca="true" t="shared" si="5" ref="C14:C21">D14+E14+F14</f>
        <v>1000000</v>
      </c>
      <c r="D14" s="34"/>
      <c r="E14" s="34"/>
      <c r="F14" s="34">
        <v>1000000</v>
      </c>
      <c r="G14" s="34">
        <f aca="true" t="shared" si="6" ref="G14:G21">H14+I14+J14</f>
        <v>0</v>
      </c>
      <c r="H14" s="34"/>
      <c r="I14" s="34"/>
      <c r="J14" s="34"/>
      <c r="K14" s="31">
        <f t="shared" si="1"/>
        <v>-1000000</v>
      </c>
      <c r="L14" s="4">
        <f t="shared" si="2"/>
        <v>0</v>
      </c>
    </row>
    <row r="15" spans="1:12" ht="75.75" customHeight="1">
      <c r="A15" s="22" t="s">
        <v>102</v>
      </c>
      <c r="B15" s="29" t="s">
        <v>40</v>
      </c>
      <c r="C15" s="34">
        <f t="shared" si="5"/>
        <v>114934000</v>
      </c>
      <c r="D15" s="34">
        <v>114934000</v>
      </c>
      <c r="E15" s="34"/>
      <c r="F15" s="34"/>
      <c r="G15" s="34">
        <f t="shared" si="6"/>
        <v>0</v>
      </c>
      <c r="H15" s="34"/>
      <c r="I15" s="34"/>
      <c r="J15" s="34"/>
      <c r="K15" s="31">
        <f t="shared" si="1"/>
        <v>-114934000</v>
      </c>
      <c r="L15" s="4">
        <f t="shared" si="2"/>
        <v>0</v>
      </c>
    </row>
    <row r="16" spans="1:12" ht="109.5" customHeight="1">
      <c r="A16" s="22" t="s">
        <v>139</v>
      </c>
      <c r="B16" s="29" t="s">
        <v>40</v>
      </c>
      <c r="C16" s="34">
        <f t="shared" si="5"/>
        <v>8200000</v>
      </c>
      <c r="D16" s="34"/>
      <c r="E16" s="34"/>
      <c r="F16" s="34">
        <v>8200000</v>
      </c>
      <c r="G16" s="34">
        <f t="shared" si="6"/>
        <v>4842470</v>
      </c>
      <c r="H16" s="34"/>
      <c r="I16" s="34"/>
      <c r="J16" s="34">
        <v>4842470</v>
      </c>
      <c r="K16" s="31">
        <f t="shared" si="1"/>
        <v>-3357530</v>
      </c>
      <c r="L16" s="4">
        <f t="shared" si="2"/>
        <v>59.05451219512196</v>
      </c>
    </row>
    <row r="17" spans="1:12" ht="61.5" customHeight="1">
      <c r="A17" s="22" t="s">
        <v>74</v>
      </c>
      <c r="B17" s="29" t="s">
        <v>40</v>
      </c>
      <c r="C17" s="34">
        <f t="shared" si="5"/>
        <v>16185895</v>
      </c>
      <c r="D17" s="34"/>
      <c r="E17" s="34">
        <v>16185895</v>
      </c>
      <c r="F17" s="34"/>
      <c r="G17" s="34">
        <f t="shared" si="6"/>
        <v>16185895</v>
      </c>
      <c r="H17" s="34"/>
      <c r="I17" s="34">
        <v>16185895</v>
      </c>
      <c r="J17" s="34"/>
      <c r="K17" s="31">
        <f t="shared" si="1"/>
        <v>0</v>
      </c>
      <c r="L17" s="4">
        <f t="shared" si="2"/>
        <v>100</v>
      </c>
    </row>
    <row r="18" spans="1:12" ht="60.75" customHeight="1">
      <c r="A18" s="22" t="s">
        <v>75</v>
      </c>
      <c r="B18" s="59" t="s">
        <v>41</v>
      </c>
      <c r="C18" s="34">
        <f t="shared" si="5"/>
        <v>60075</v>
      </c>
      <c r="D18" s="34"/>
      <c r="E18" s="34">
        <v>60075</v>
      </c>
      <c r="F18" s="34"/>
      <c r="G18" s="34">
        <f t="shared" si="6"/>
        <v>0</v>
      </c>
      <c r="H18" s="34"/>
      <c r="I18" s="34"/>
      <c r="J18" s="34"/>
      <c r="K18" s="31">
        <f t="shared" si="1"/>
        <v>-60075</v>
      </c>
      <c r="L18" s="4">
        <f t="shared" si="2"/>
        <v>0</v>
      </c>
    </row>
    <row r="19" spans="1:12" ht="64.5" customHeight="1">
      <c r="A19" s="22" t="s">
        <v>45</v>
      </c>
      <c r="B19" s="29" t="s">
        <v>40</v>
      </c>
      <c r="C19" s="34">
        <f t="shared" si="5"/>
        <v>98705200</v>
      </c>
      <c r="D19" s="34"/>
      <c r="E19" s="34">
        <v>98705200</v>
      </c>
      <c r="F19" s="34"/>
      <c r="G19" s="34">
        <f t="shared" si="6"/>
        <v>98705200</v>
      </c>
      <c r="H19" s="34"/>
      <c r="I19" s="34">
        <v>98705200</v>
      </c>
      <c r="J19" s="34"/>
      <c r="K19" s="31">
        <f t="shared" si="1"/>
        <v>0</v>
      </c>
      <c r="L19" s="4">
        <f t="shared" si="2"/>
        <v>100</v>
      </c>
    </row>
    <row r="20" spans="1:12" ht="93" customHeight="1">
      <c r="A20" s="22" t="s">
        <v>107</v>
      </c>
      <c r="B20" s="29" t="s">
        <v>40</v>
      </c>
      <c r="C20" s="34">
        <f t="shared" si="5"/>
        <v>186976906</v>
      </c>
      <c r="D20" s="34"/>
      <c r="E20" s="34">
        <v>186976906</v>
      </c>
      <c r="F20" s="34"/>
      <c r="G20" s="34">
        <f t="shared" si="6"/>
        <v>186976906</v>
      </c>
      <c r="H20" s="34"/>
      <c r="I20" s="34">
        <v>186976906</v>
      </c>
      <c r="J20" s="34"/>
      <c r="K20" s="31">
        <f t="shared" si="1"/>
        <v>0</v>
      </c>
      <c r="L20" s="4">
        <f t="shared" si="2"/>
        <v>100</v>
      </c>
    </row>
    <row r="21" spans="1:12" ht="76.5" customHeight="1">
      <c r="A21" s="22" t="s">
        <v>81</v>
      </c>
      <c r="B21" s="29" t="s">
        <v>40</v>
      </c>
      <c r="C21" s="34">
        <f t="shared" si="5"/>
        <v>98071924</v>
      </c>
      <c r="D21" s="34"/>
      <c r="E21" s="34">
        <v>98071924</v>
      </c>
      <c r="F21" s="34"/>
      <c r="G21" s="34">
        <f t="shared" si="6"/>
        <v>93168327.8</v>
      </c>
      <c r="H21" s="34"/>
      <c r="I21" s="34">
        <v>93168327.8</v>
      </c>
      <c r="J21" s="34"/>
      <c r="K21" s="31">
        <f t="shared" si="1"/>
        <v>-4903596.200000003</v>
      </c>
      <c r="L21" s="4">
        <f t="shared" si="2"/>
        <v>95</v>
      </c>
    </row>
    <row r="22" spans="1:12" ht="30.75" customHeight="1">
      <c r="A22" s="6" t="s">
        <v>18</v>
      </c>
      <c r="B22" s="6"/>
      <c r="C22" s="32">
        <f aca="true" t="shared" si="7" ref="C22:J22">C23+C27+C31</f>
        <v>201678400</v>
      </c>
      <c r="D22" s="32">
        <f t="shared" si="7"/>
        <v>0</v>
      </c>
      <c r="E22" s="32">
        <f t="shared" si="7"/>
        <v>80315400</v>
      </c>
      <c r="F22" s="32">
        <f t="shared" si="7"/>
        <v>121363000</v>
      </c>
      <c r="G22" s="32">
        <f t="shared" si="7"/>
        <v>60000000</v>
      </c>
      <c r="H22" s="32">
        <f t="shared" si="7"/>
        <v>0</v>
      </c>
      <c r="I22" s="32">
        <f t="shared" si="7"/>
        <v>0</v>
      </c>
      <c r="J22" s="32">
        <f t="shared" si="7"/>
        <v>60000000</v>
      </c>
      <c r="K22" s="51">
        <f t="shared" si="1"/>
        <v>-141678400</v>
      </c>
      <c r="L22" s="49">
        <f t="shared" si="2"/>
        <v>29.750335187109773</v>
      </c>
    </row>
    <row r="23" spans="1:12" ht="15.75" customHeight="1">
      <c r="A23" s="7" t="s">
        <v>22</v>
      </c>
      <c r="B23" s="7"/>
      <c r="C23" s="35">
        <f aca="true" t="shared" si="8" ref="C23:J23">C24+C25+C26</f>
        <v>50288400</v>
      </c>
      <c r="D23" s="35">
        <f t="shared" si="8"/>
        <v>0</v>
      </c>
      <c r="E23" s="35">
        <f t="shared" si="8"/>
        <v>18925400</v>
      </c>
      <c r="F23" s="35">
        <f t="shared" si="8"/>
        <v>31363000</v>
      </c>
      <c r="G23" s="35">
        <f t="shared" si="8"/>
        <v>0</v>
      </c>
      <c r="H23" s="35">
        <f t="shared" si="8"/>
        <v>0</v>
      </c>
      <c r="I23" s="35">
        <f t="shared" si="8"/>
        <v>0</v>
      </c>
      <c r="J23" s="35">
        <f t="shared" si="8"/>
        <v>0</v>
      </c>
      <c r="K23" s="33">
        <f t="shared" si="1"/>
        <v>-50288400</v>
      </c>
      <c r="L23" s="50">
        <f t="shared" si="2"/>
        <v>0</v>
      </c>
    </row>
    <row r="24" spans="1:12" ht="34.5" customHeight="1">
      <c r="A24" s="10" t="s">
        <v>76</v>
      </c>
      <c r="B24" s="29" t="s">
        <v>40</v>
      </c>
      <c r="C24" s="34">
        <f>D24+E24+F24</f>
        <v>15000000</v>
      </c>
      <c r="D24" s="34"/>
      <c r="E24" s="34"/>
      <c r="F24" s="34">
        <v>15000000</v>
      </c>
      <c r="G24" s="34">
        <f>H24+I24+J24</f>
        <v>0</v>
      </c>
      <c r="H24" s="34"/>
      <c r="I24" s="34"/>
      <c r="J24" s="34"/>
      <c r="K24" s="31">
        <f t="shared" si="1"/>
        <v>-15000000</v>
      </c>
      <c r="L24" s="4">
        <f t="shared" si="2"/>
        <v>0</v>
      </c>
    </row>
    <row r="25" spans="1:12" ht="48.75" customHeight="1">
      <c r="A25" s="10" t="s">
        <v>88</v>
      </c>
      <c r="B25" s="29" t="s">
        <v>40</v>
      </c>
      <c r="C25" s="34">
        <f>D25+E25+F25</f>
        <v>16363000</v>
      </c>
      <c r="D25" s="34"/>
      <c r="E25" s="34"/>
      <c r="F25" s="34">
        <v>16363000</v>
      </c>
      <c r="G25" s="34">
        <f>H25+I25+J25</f>
        <v>0</v>
      </c>
      <c r="H25" s="34"/>
      <c r="I25" s="34"/>
      <c r="J25" s="34"/>
      <c r="K25" s="31">
        <f t="shared" si="1"/>
        <v>-16363000</v>
      </c>
      <c r="L25" s="4">
        <f t="shared" si="2"/>
        <v>0</v>
      </c>
    </row>
    <row r="26" spans="1:12" ht="30.75" customHeight="1">
      <c r="A26" s="19" t="s">
        <v>77</v>
      </c>
      <c r="B26" s="29" t="s">
        <v>40</v>
      </c>
      <c r="C26" s="34">
        <f>D26+E26+F26</f>
        <v>18925400</v>
      </c>
      <c r="D26" s="34"/>
      <c r="E26" s="34">
        <v>18925400</v>
      </c>
      <c r="F26" s="34"/>
      <c r="G26" s="34">
        <f>H26+I26+J26</f>
        <v>0</v>
      </c>
      <c r="H26" s="34"/>
      <c r="I26" s="34"/>
      <c r="J26" s="34"/>
      <c r="K26" s="31">
        <f t="shared" si="1"/>
        <v>-18925400</v>
      </c>
      <c r="L26" s="4">
        <f t="shared" si="2"/>
        <v>0</v>
      </c>
    </row>
    <row r="27" spans="1:12" ht="17.25" customHeight="1">
      <c r="A27" s="7" t="s">
        <v>15</v>
      </c>
      <c r="B27" s="7"/>
      <c r="C27" s="35">
        <f aca="true" t="shared" si="9" ref="C27:J27">C28+C29+C30</f>
        <v>91390000</v>
      </c>
      <c r="D27" s="35">
        <f t="shared" si="9"/>
        <v>0</v>
      </c>
      <c r="E27" s="35">
        <f t="shared" si="9"/>
        <v>61390000</v>
      </c>
      <c r="F27" s="35">
        <f t="shared" si="9"/>
        <v>30000000</v>
      </c>
      <c r="G27" s="35">
        <f t="shared" si="9"/>
        <v>0</v>
      </c>
      <c r="H27" s="35">
        <f t="shared" si="9"/>
        <v>0</v>
      </c>
      <c r="I27" s="35">
        <f t="shared" si="9"/>
        <v>0</v>
      </c>
      <c r="J27" s="35">
        <f t="shared" si="9"/>
        <v>0</v>
      </c>
      <c r="K27" s="31">
        <f t="shared" si="1"/>
        <v>-91390000</v>
      </c>
      <c r="L27" s="4">
        <f t="shared" si="2"/>
        <v>0</v>
      </c>
    </row>
    <row r="28" spans="1:12" ht="45.75" customHeight="1">
      <c r="A28" s="10" t="s">
        <v>26</v>
      </c>
      <c r="B28" s="29" t="s">
        <v>40</v>
      </c>
      <c r="C28" s="36">
        <f>D28+E28+F28</f>
        <v>5000000</v>
      </c>
      <c r="D28" s="36"/>
      <c r="E28" s="36"/>
      <c r="F28" s="36">
        <v>5000000</v>
      </c>
      <c r="G28" s="36">
        <f>H28+I28+J28</f>
        <v>0</v>
      </c>
      <c r="H28" s="36"/>
      <c r="I28" s="36"/>
      <c r="J28" s="36"/>
      <c r="K28" s="36">
        <f t="shared" si="1"/>
        <v>-5000000</v>
      </c>
      <c r="L28" s="13">
        <f t="shared" si="2"/>
        <v>0</v>
      </c>
    </row>
    <row r="29" spans="1:12" ht="63.75" customHeight="1">
      <c r="A29" s="10" t="s">
        <v>99</v>
      </c>
      <c r="B29" s="29" t="s">
        <v>40</v>
      </c>
      <c r="C29" s="36">
        <f>D29+E29+F29</f>
        <v>25000000</v>
      </c>
      <c r="D29" s="36"/>
      <c r="E29" s="36"/>
      <c r="F29" s="36">
        <v>25000000</v>
      </c>
      <c r="G29" s="36">
        <f>H29+I29+J29</f>
        <v>0</v>
      </c>
      <c r="H29" s="36"/>
      <c r="I29" s="36"/>
      <c r="J29" s="36"/>
      <c r="K29" s="36">
        <f t="shared" si="1"/>
        <v>-25000000</v>
      </c>
      <c r="L29" s="13">
        <f t="shared" si="2"/>
        <v>0</v>
      </c>
    </row>
    <row r="30" spans="1:12" ht="47.25" customHeight="1">
      <c r="A30" s="10" t="s">
        <v>84</v>
      </c>
      <c r="B30" s="29" t="s">
        <v>40</v>
      </c>
      <c r="C30" s="36">
        <f>D30+E30+F30</f>
        <v>61390000</v>
      </c>
      <c r="D30" s="36"/>
      <c r="E30" s="36">
        <v>61390000</v>
      </c>
      <c r="F30" s="36"/>
      <c r="G30" s="36">
        <f>H30+I30+J30</f>
        <v>0</v>
      </c>
      <c r="H30" s="36"/>
      <c r="I30" s="36"/>
      <c r="J30" s="36"/>
      <c r="K30" s="36">
        <f t="shared" si="1"/>
        <v>-61390000</v>
      </c>
      <c r="L30" s="13">
        <f t="shared" si="2"/>
        <v>0</v>
      </c>
    </row>
    <row r="31" spans="1:12" ht="15.75" customHeight="1">
      <c r="A31" s="11" t="s">
        <v>27</v>
      </c>
      <c r="B31" s="26"/>
      <c r="C31" s="37">
        <f aca="true" t="shared" si="10" ref="C31:J31">C32+C33</f>
        <v>60000000</v>
      </c>
      <c r="D31" s="37">
        <f t="shared" si="10"/>
        <v>0</v>
      </c>
      <c r="E31" s="37">
        <f t="shared" si="10"/>
        <v>0</v>
      </c>
      <c r="F31" s="37">
        <f t="shared" si="10"/>
        <v>60000000</v>
      </c>
      <c r="G31" s="37">
        <f t="shared" si="10"/>
        <v>60000000</v>
      </c>
      <c r="H31" s="37">
        <f t="shared" si="10"/>
        <v>0</v>
      </c>
      <c r="I31" s="37">
        <f t="shared" si="10"/>
        <v>0</v>
      </c>
      <c r="J31" s="37">
        <f t="shared" si="10"/>
        <v>60000000</v>
      </c>
      <c r="K31" s="37">
        <f t="shared" si="1"/>
        <v>0</v>
      </c>
      <c r="L31" s="52">
        <f t="shared" si="2"/>
        <v>100</v>
      </c>
    </row>
    <row r="32" spans="1:12" ht="33.75" customHeight="1">
      <c r="A32" s="86" t="s">
        <v>111</v>
      </c>
      <c r="B32" s="88" t="s">
        <v>40</v>
      </c>
      <c r="C32" s="36">
        <f>D32+E32+F32</f>
        <v>59588220.12</v>
      </c>
      <c r="D32" s="36"/>
      <c r="E32" s="36"/>
      <c r="F32" s="36">
        <v>59588220.12</v>
      </c>
      <c r="G32" s="36">
        <f>H32+I32+J32</f>
        <v>59588220.12</v>
      </c>
      <c r="H32" s="36"/>
      <c r="I32" s="36"/>
      <c r="J32" s="36">
        <v>59588220.12</v>
      </c>
      <c r="K32" s="36">
        <f t="shared" si="1"/>
        <v>0</v>
      </c>
      <c r="L32" s="52">
        <f t="shared" si="2"/>
        <v>100</v>
      </c>
    </row>
    <row r="33" spans="1:12" ht="29.25" customHeight="1">
      <c r="A33" s="87"/>
      <c r="B33" s="89"/>
      <c r="C33" s="36">
        <f>D33+E33+F33</f>
        <v>411779.88</v>
      </c>
      <c r="D33" s="36"/>
      <c r="E33" s="36"/>
      <c r="F33" s="36">
        <v>411779.88</v>
      </c>
      <c r="G33" s="36">
        <f>H33+I33+J33</f>
        <v>411779.88</v>
      </c>
      <c r="H33" s="36"/>
      <c r="I33" s="36"/>
      <c r="J33" s="36">
        <v>411779.88</v>
      </c>
      <c r="K33" s="36">
        <f t="shared" si="1"/>
        <v>0</v>
      </c>
      <c r="L33" s="13">
        <f t="shared" si="2"/>
        <v>100</v>
      </c>
    </row>
    <row r="34" spans="1:12" ht="18" customHeight="1">
      <c r="A34" s="12" t="s">
        <v>19</v>
      </c>
      <c r="B34" s="28"/>
      <c r="C34" s="38">
        <f aca="true" t="shared" si="11" ref="C34:J34">C35+C47</f>
        <v>275596500</v>
      </c>
      <c r="D34" s="38">
        <f t="shared" si="11"/>
        <v>0</v>
      </c>
      <c r="E34" s="38">
        <f t="shared" si="11"/>
        <v>0</v>
      </c>
      <c r="F34" s="38">
        <f t="shared" si="11"/>
        <v>275596500</v>
      </c>
      <c r="G34" s="38">
        <f t="shared" si="11"/>
        <v>12959157</v>
      </c>
      <c r="H34" s="38">
        <f t="shared" si="11"/>
        <v>0</v>
      </c>
      <c r="I34" s="38">
        <f t="shared" si="11"/>
        <v>0</v>
      </c>
      <c r="J34" s="38">
        <f t="shared" si="11"/>
        <v>12959157</v>
      </c>
      <c r="K34" s="38">
        <f t="shared" si="1"/>
        <v>-262637343</v>
      </c>
      <c r="L34" s="14">
        <f t="shared" si="2"/>
        <v>4.702221182054199</v>
      </c>
    </row>
    <row r="35" spans="1:12" ht="18" customHeight="1">
      <c r="A35" s="7" t="s">
        <v>16</v>
      </c>
      <c r="B35" s="27"/>
      <c r="C35" s="37">
        <f aca="true" t="shared" si="12" ref="C35:J35">C36+C37+C38+C41+C44</f>
        <v>275096500</v>
      </c>
      <c r="D35" s="37">
        <f t="shared" si="12"/>
        <v>0</v>
      </c>
      <c r="E35" s="37">
        <f t="shared" si="12"/>
        <v>0</v>
      </c>
      <c r="F35" s="37">
        <f t="shared" si="12"/>
        <v>275096500</v>
      </c>
      <c r="G35" s="37">
        <f t="shared" si="12"/>
        <v>12959157</v>
      </c>
      <c r="H35" s="37">
        <f t="shared" si="12"/>
        <v>0</v>
      </c>
      <c r="I35" s="37">
        <f t="shared" si="12"/>
        <v>0</v>
      </c>
      <c r="J35" s="37">
        <f t="shared" si="12"/>
        <v>12959157</v>
      </c>
      <c r="K35" s="37">
        <f t="shared" si="1"/>
        <v>-262137343</v>
      </c>
      <c r="L35" s="52">
        <f t="shared" si="2"/>
        <v>4.710767676070033</v>
      </c>
    </row>
    <row r="36" spans="1:12" ht="75" customHeight="1">
      <c r="A36" s="8" t="s">
        <v>57</v>
      </c>
      <c r="B36" s="29" t="s">
        <v>40</v>
      </c>
      <c r="C36" s="36">
        <f>D36+E36+F36</f>
        <v>20000000</v>
      </c>
      <c r="D36" s="36"/>
      <c r="E36" s="36"/>
      <c r="F36" s="36">
        <v>20000000</v>
      </c>
      <c r="G36" s="36">
        <f aca="true" t="shared" si="13" ref="G36:G46">H36+I36+J36</f>
        <v>10000000</v>
      </c>
      <c r="H36" s="36"/>
      <c r="I36" s="36"/>
      <c r="J36" s="36">
        <v>10000000</v>
      </c>
      <c r="K36" s="36">
        <f t="shared" si="1"/>
        <v>-10000000</v>
      </c>
      <c r="L36" s="13">
        <f t="shared" si="2"/>
        <v>50</v>
      </c>
    </row>
    <row r="37" spans="1:12" ht="109.5" customHeight="1">
      <c r="A37" s="8" t="s">
        <v>108</v>
      </c>
      <c r="B37" s="29" t="s">
        <v>40</v>
      </c>
      <c r="C37" s="36">
        <f>D37+E37+F37</f>
        <v>2000000</v>
      </c>
      <c r="D37" s="36"/>
      <c r="E37" s="36"/>
      <c r="F37" s="36">
        <v>2000000</v>
      </c>
      <c r="G37" s="36">
        <f t="shared" si="13"/>
        <v>0</v>
      </c>
      <c r="H37" s="36"/>
      <c r="I37" s="36"/>
      <c r="J37" s="36"/>
      <c r="K37" s="36">
        <f t="shared" si="1"/>
        <v>-2000000</v>
      </c>
      <c r="L37" s="13">
        <f t="shared" si="2"/>
        <v>0</v>
      </c>
    </row>
    <row r="38" spans="1:12" ht="63" customHeight="1">
      <c r="A38" s="8" t="s">
        <v>122</v>
      </c>
      <c r="B38" s="29" t="s">
        <v>40</v>
      </c>
      <c r="C38" s="36">
        <f>D38+E38+F38</f>
        <v>84365500</v>
      </c>
      <c r="D38" s="36"/>
      <c r="E38" s="36"/>
      <c r="F38" s="36">
        <v>84365500</v>
      </c>
      <c r="G38" s="36">
        <f t="shared" si="13"/>
        <v>0</v>
      </c>
      <c r="H38" s="36"/>
      <c r="I38" s="36"/>
      <c r="J38" s="36"/>
      <c r="K38" s="36">
        <f t="shared" si="1"/>
        <v>-84365500</v>
      </c>
      <c r="L38" s="13">
        <f t="shared" si="2"/>
        <v>0</v>
      </c>
    </row>
    <row r="39" spans="1:12" ht="21" customHeight="1">
      <c r="A39" s="8" t="s">
        <v>115</v>
      </c>
      <c r="B39" s="29"/>
      <c r="C39" s="36"/>
      <c r="D39" s="36"/>
      <c r="E39" s="36"/>
      <c r="F39" s="36"/>
      <c r="G39" s="36">
        <f t="shared" si="13"/>
        <v>0</v>
      </c>
      <c r="H39" s="36"/>
      <c r="I39" s="36"/>
      <c r="J39" s="36"/>
      <c r="K39" s="36">
        <f t="shared" si="1"/>
        <v>0</v>
      </c>
      <c r="L39" s="13"/>
    </row>
    <row r="40" spans="1:12" ht="30" customHeight="1">
      <c r="A40" s="8" t="s">
        <v>116</v>
      </c>
      <c r="B40" s="29"/>
      <c r="C40" s="36">
        <f>D40+E40+F40</f>
        <v>3283834</v>
      </c>
      <c r="D40" s="36"/>
      <c r="E40" s="36"/>
      <c r="F40" s="36">
        <v>3283834</v>
      </c>
      <c r="G40" s="36">
        <f t="shared" si="13"/>
        <v>0</v>
      </c>
      <c r="H40" s="36"/>
      <c r="I40" s="36"/>
      <c r="J40" s="36"/>
      <c r="K40" s="36">
        <f t="shared" si="1"/>
        <v>-3283834</v>
      </c>
      <c r="L40" s="13">
        <f>G40/C40*100</f>
        <v>0</v>
      </c>
    </row>
    <row r="41" spans="1:12" ht="81.75" customHeight="1">
      <c r="A41" s="8" t="s">
        <v>87</v>
      </c>
      <c r="B41" s="29" t="s">
        <v>40</v>
      </c>
      <c r="C41" s="36">
        <f>D41+E41+F41</f>
        <v>84365500</v>
      </c>
      <c r="D41" s="36"/>
      <c r="E41" s="36"/>
      <c r="F41" s="36">
        <v>84365500</v>
      </c>
      <c r="G41" s="36">
        <f t="shared" si="13"/>
        <v>0</v>
      </c>
      <c r="H41" s="36"/>
      <c r="I41" s="36"/>
      <c r="J41" s="36"/>
      <c r="K41" s="36">
        <f t="shared" si="1"/>
        <v>-84365500</v>
      </c>
      <c r="L41" s="13">
        <f>G41/C41*100</f>
        <v>0</v>
      </c>
    </row>
    <row r="42" spans="1:12" ht="24" customHeight="1">
      <c r="A42" s="8" t="s">
        <v>115</v>
      </c>
      <c r="B42" s="29"/>
      <c r="C42" s="36"/>
      <c r="D42" s="36"/>
      <c r="E42" s="36"/>
      <c r="F42" s="36"/>
      <c r="G42" s="36">
        <f t="shared" si="13"/>
        <v>0</v>
      </c>
      <c r="H42" s="36"/>
      <c r="I42" s="36"/>
      <c r="J42" s="36"/>
      <c r="K42" s="36">
        <f t="shared" si="1"/>
        <v>0</v>
      </c>
      <c r="L42" s="13"/>
    </row>
    <row r="43" spans="1:12" ht="33" customHeight="1">
      <c r="A43" s="8" t="s">
        <v>117</v>
      </c>
      <c r="B43" s="29"/>
      <c r="C43" s="36">
        <f>D43+E43+F43</f>
        <v>4400000</v>
      </c>
      <c r="D43" s="36"/>
      <c r="E43" s="36"/>
      <c r="F43" s="36">
        <v>4400000</v>
      </c>
      <c r="G43" s="36">
        <f t="shared" si="13"/>
        <v>0</v>
      </c>
      <c r="H43" s="36"/>
      <c r="I43" s="36"/>
      <c r="J43" s="36"/>
      <c r="K43" s="36">
        <f t="shared" si="1"/>
        <v>-4400000</v>
      </c>
      <c r="L43" s="13">
        <f>G43/C43*100</f>
        <v>0</v>
      </c>
    </row>
    <row r="44" spans="1:12" ht="63" customHeight="1">
      <c r="A44" s="10" t="s">
        <v>68</v>
      </c>
      <c r="B44" s="29" t="s">
        <v>40</v>
      </c>
      <c r="C44" s="36">
        <f>D44+E44+F44</f>
        <v>84365500</v>
      </c>
      <c r="D44" s="36"/>
      <c r="E44" s="36"/>
      <c r="F44" s="36">
        <v>84365500</v>
      </c>
      <c r="G44" s="36">
        <f t="shared" si="13"/>
        <v>2959157</v>
      </c>
      <c r="H44" s="36"/>
      <c r="I44" s="36"/>
      <c r="J44" s="36">
        <v>2959157</v>
      </c>
      <c r="K44" s="36">
        <f t="shared" si="1"/>
        <v>-81406343</v>
      </c>
      <c r="L44" s="13">
        <f>G44/C44*100</f>
        <v>3.507543960505183</v>
      </c>
    </row>
    <row r="45" spans="1:12" ht="24" customHeight="1">
      <c r="A45" s="8" t="s">
        <v>115</v>
      </c>
      <c r="B45" s="29"/>
      <c r="C45" s="36"/>
      <c r="D45" s="36"/>
      <c r="E45" s="36"/>
      <c r="G45" s="36">
        <f t="shared" si="13"/>
        <v>0</v>
      </c>
      <c r="H45" s="36"/>
      <c r="I45" s="36"/>
      <c r="J45" s="36"/>
      <c r="K45" s="36">
        <f t="shared" si="1"/>
        <v>0</v>
      </c>
      <c r="L45" s="13"/>
    </row>
    <row r="46" spans="1:12" ht="35.25" customHeight="1">
      <c r="A46" s="8" t="s">
        <v>118</v>
      </c>
      <c r="B46" s="29"/>
      <c r="C46" s="36">
        <f>D46+E46+F46</f>
        <v>4389900</v>
      </c>
      <c r="D46" s="36"/>
      <c r="E46" s="36"/>
      <c r="F46" s="36">
        <v>4389900</v>
      </c>
      <c r="G46" s="36">
        <f t="shared" si="13"/>
        <v>2959157</v>
      </c>
      <c r="H46" s="36"/>
      <c r="I46" s="36"/>
      <c r="J46" s="36">
        <v>2959157</v>
      </c>
      <c r="K46" s="36">
        <f t="shared" si="1"/>
        <v>-1430743</v>
      </c>
      <c r="L46" s="13">
        <f aca="true" t="shared" si="14" ref="L46:L56">G46/C46*100</f>
        <v>67.40830087245723</v>
      </c>
    </row>
    <row r="47" spans="1:12" ht="17.25" customHeight="1">
      <c r="A47" s="11" t="s">
        <v>60</v>
      </c>
      <c r="B47" s="29"/>
      <c r="C47" s="37">
        <f>C48</f>
        <v>500000</v>
      </c>
      <c r="D47" s="37">
        <f>D48</f>
        <v>0</v>
      </c>
      <c r="E47" s="37">
        <f>E48</f>
        <v>0</v>
      </c>
      <c r="F47" s="37">
        <f>F48</f>
        <v>500000</v>
      </c>
      <c r="G47" s="36"/>
      <c r="H47" s="37">
        <f>H48</f>
        <v>0</v>
      </c>
      <c r="I47" s="37">
        <f>I48</f>
        <v>0</v>
      </c>
      <c r="K47" s="37">
        <f t="shared" si="1"/>
        <v>-500000</v>
      </c>
      <c r="L47" s="52">
        <f t="shared" si="14"/>
        <v>0</v>
      </c>
    </row>
    <row r="48" spans="1:12" ht="63" customHeight="1">
      <c r="A48" s="10" t="s">
        <v>80</v>
      </c>
      <c r="B48" s="29" t="s">
        <v>40</v>
      </c>
      <c r="C48" s="36">
        <f>D48+E48+F48</f>
        <v>500000</v>
      </c>
      <c r="D48" s="36"/>
      <c r="E48" s="36"/>
      <c r="F48" s="36">
        <v>500000</v>
      </c>
      <c r="G48" s="36">
        <f aca="true" t="shared" si="15" ref="G48:G55">H48+I48+J48</f>
        <v>0</v>
      </c>
      <c r="H48" s="36"/>
      <c r="I48" s="36"/>
      <c r="J48" s="36"/>
      <c r="K48" s="36">
        <f t="shared" si="1"/>
        <v>-500000</v>
      </c>
      <c r="L48" s="13">
        <f t="shared" si="14"/>
        <v>0</v>
      </c>
    </row>
    <row r="49" spans="1:12" ht="24" customHeight="1">
      <c r="A49" s="54" t="s">
        <v>20</v>
      </c>
      <c r="B49" s="55"/>
      <c r="C49" s="38">
        <f aca="true" t="shared" si="16" ref="C49:F50">C50</f>
        <v>76421400</v>
      </c>
      <c r="D49" s="38">
        <f t="shared" si="16"/>
        <v>0</v>
      </c>
      <c r="E49" s="38">
        <f t="shared" si="16"/>
        <v>76421400</v>
      </c>
      <c r="F49" s="38">
        <f t="shared" si="16"/>
        <v>0</v>
      </c>
      <c r="G49" s="60">
        <f t="shared" si="15"/>
        <v>0</v>
      </c>
      <c r="H49" s="38">
        <f aca="true" t="shared" si="17" ref="H49:J50">H50</f>
        <v>0</v>
      </c>
      <c r="I49" s="38">
        <f t="shared" si="17"/>
        <v>0</v>
      </c>
      <c r="J49" s="38">
        <f t="shared" si="17"/>
        <v>0</v>
      </c>
      <c r="K49" s="38">
        <f t="shared" si="1"/>
        <v>-76421400</v>
      </c>
      <c r="L49" s="14">
        <f t="shared" si="14"/>
        <v>0</v>
      </c>
    </row>
    <row r="50" spans="1:12" ht="24" customHeight="1">
      <c r="A50" s="11" t="s">
        <v>72</v>
      </c>
      <c r="B50" s="29"/>
      <c r="C50" s="36">
        <f t="shared" si="16"/>
        <v>76421400</v>
      </c>
      <c r="D50" s="36">
        <f t="shared" si="16"/>
        <v>0</v>
      </c>
      <c r="E50" s="36">
        <f t="shared" si="16"/>
        <v>76421400</v>
      </c>
      <c r="F50" s="36">
        <f t="shared" si="16"/>
        <v>0</v>
      </c>
      <c r="G50" s="36">
        <f t="shared" si="15"/>
        <v>0</v>
      </c>
      <c r="H50" s="36">
        <f t="shared" si="17"/>
        <v>0</v>
      </c>
      <c r="I50" s="36">
        <f t="shared" si="17"/>
        <v>0</v>
      </c>
      <c r="J50" s="36">
        <f t="shared" si="17"/>
        <v>0</v>
      </c>
      <c r="K50" s="37">
        <f t="shared" si="1"/>
        <v>-76421400</v>
      </c>
      <c r="L50" s="52">
        <f t="shared" si="14"/>
        <v>0</v>
      </c>
    </row>
    <row r="51" spans="1:12" ht="35.25" customHeight="1">
      <c r="A51" s="10" t="s">
        <v>73</v>
      </c>
      <c r="B51" s="29" t="s">
        <v>40</v>
      </c>
      <c r="C51" s="36">
        <f>D51+E51+F51</f>
        <v>76421400</v>
      </c>
      <c r="D51" s="36"/>
      <c r="E51" s="36">
        <v>76421400</v>
      </c>
      <c r="F51" s="36"/>
      <c r="G51" s="36">
        <f t="shared" si="15"/>
        <v>0</v>
      </c>
      <c r="H51" s="36"/>
      <c r="I51" s="36"/>
      <c r="J51" s="36"/>
      <c r="K51" s="37">
        <f t="shared" si="1"/>
        <v>-76421400</v>
      </c>
      <c r="L51" s="52">
        <f t="shared" si="14"/>
        <v>0</v>
      </c>
    </row>
    <row r="52" spans="1:12" ht="35.25" customHeight="1">
      <c r="A52" s="6" t="s">
        <v>61</v>
      </c>
      <c r="B52" s="6"/>
      <c r="C52" s="38">
        <f>C53</f>
        <v>72330100</v>
      </c>
      <c r="D52" s="38">
        <f>D53</f>
        <v>0</v>
      </c>
      <c r="E52" s="38">
        <f>E53</f>
        <v>0</v>
      </c>
      <c r="F52" s="38">
        <f>F53</f>
        <v>72330100</v>
      </c>
      <c r="G52" s="38">
        <f t="shared" si="15"/>
        <v>8000000</v>
      </c>
      <c r="H52" s="38">
        <f>H53</f>
        <v>0</v>
      </c>
      <c r="I52" s="38">
        <f>I53</f>
        <v>0</v>
      </c>
      <c r="J52" s="38">
        <f>J53</f>
        <v>8000000</v>
      </c>
      <c r="K52" s="38">
        <f t="shared" si="1"/>
        <v>-64330100</v>
      </c>
      <c r="L52" s="14">
        <f t="shared" si="14"/>
        <v>11.060402239178433</v>
      </c>
    </row>
    <row r="53" spans="1:12" ht="17.25" customHeight="1">
      <c r="A53" s="7" t="s">
        <v>62</v>
      </c>
      <c r="B53" s="7"/>
      <c r="C53" s="37">
        <f>C54+C55</f>
        <v>72330100</v>
      </c>
      <c r="D53" s="37">
        <f>D54+D55</f>
        <v>0</v>
      </c>
      <c r="E53" s="37">
        <f>E54+E55</f>
        <v>0</v>
      </c>
      <c r="F53" s="37">
        <f>F54+F55</f>
        <v>72330100</v>
      </c>
      <c r="G53" s="36">
        <f t="shared" si="15"/>
        <v>8000000</v>
      </c>
      <c r="H53" s="37">
        <f>H54+H55</f>
        <v>0</v>
      </c>
      <c r="I53" s="37">
        <f>I54+I55</f>
        <v>0</v>
      </c>
      <c r="J53" s="37">
        <f>J54+J55</f>
        <v>8000000</v>
      </c>
      <c r="K53" s="37">
        <f t="shared" si="1"/>
        <v>-64330100</v>
      </c>
      <c r="L53" s="52">
        <f t="shared" si="14"/>
        <v>11.060402239178433</v>
      </c>
    </row>
    <row r="54" spans="1:12" ht="61.5" customHeight="1">
      <c r="A54" s="8" t="s">
        <v>63</v>
      </c>
      <c r="B54" s="29" t="s">
        <v>40</v>
      </c>
      <c r="C54" s="36">
        <f>D54+E54+F54</f>
        <v>16139200</v>
      </c>
      <c r="D54" s="36"/>
      <c r="E54" s="36"/>
      <c r="F54" s="36">
        <v>16139200</v>
      </c>
      <c r="G54" s="36">
        <f t="shared" si="15"/>
        <v>8000000</v>
      </c>
      <c r="H54" s="36"/>
      <c r="I54" s="36"/>
      <c r="J54" s="36">
        <v>8000000</v>
      </c>
      <c r="K54" s="36">
        <f t="shared" si="1"/>
        <v>-8139200</v>
      </c>
      <c r="L54" s="13">
        <f t="shared" si="14"/>
        <v>49.5687518588282</v>
      </c>
    </row>
    <row r="55" spans="1:12" ht="48.75" customHeight="1">
      <c r="A55" s="8" t="s">
        <v>100</v>
      </c>
      <c r="B55" s="29" t="s">
        <v>40</v>
      </c>
      <c r="C55" s="36">
        <f>D55+E55+F55</f>
        <v>56190900</v>
      </c>
      <c r="D55" s="36"/>
      <c r="E55" s="36"/>
      <c r="F55" s="36">
        <v>56190900</v>
      </c>
      <c r="G55" s="36">
        <f t="shared" si="15"/>
        <v>0</v>
      </c>
      <c r="H55" s="36"/>
      <c r="I55" s="36"/>
      <c r="J55" s="36"/>
      <c r="K55" s="36">
        <f t="shared" si="1"/>
        <v>-56190900</v>
      </c>
      <c r="L55" s="13">
        <f t="shared" si="14"/>
        <v>0</v>
      </c>
    </row>
    <row r="56" spans="1:12" s="5" customFormat="1" ht="33.75" customHeight="1">
      <c r="A56" s="6" t="s">
        <v>21</v>
      </c>
      <c r="B56" s="6"/>
      <c r="C56" s="38">
        <f aca="true" t="shared" si="18" ref="C56:J56">C9+C12+C22+C34+C49+C52</f>
        <v>1168160400</v>
      </c>
      <c r="D56" s="38">
        <f t="shared" si="18"/>
        <v>114934000</v>
      </c>
      <c r="E56" s="38">
        <f t="shared" si="18"/>
        <v>556736800</v>
      </c>
      <c r="F56" s="38">
        <f t="shared" si="18"/>
        <v>496489600</v>
      </c>
      <c r="G56" s="38">
        <f t="shared" si="18"/>
        <v>498837955.8</v>
      </c>
      <c r="H56" s="38">
        <f t="shared" si="18"/>
        <v>0</v>
      </c>
      <c r="I56" s="38">
        <f t="shared" si="18"/>
        <v>395036328.8</v>
      </c>
      <c r="J56" s="38">
        <f t="shared" si="18"/>
        <v>103801627</v>
      </c>
      <c r="K56" s="38">
        <f t="shared" si="1"/>
        <v>-669322444.2</v>
      </c>
      <c r="L56" s="14">
        <f t="shared" si="14"/>
        <v>42.70286476069553</v>
      </c>
    </row>
    <row r="58" spans="1:8" ht="88.5" customHeight="1">
      <c r="A58" s="25" t="s">
        <v>33</v>
      </c>
      <c r="H58" s="25" t="s">
        <v>37</v>
      </c>
    </row>
    <row r="59" ht="57.75" customHeight="1">
      <c r="A59" s="1" t="s">
        <v>44</v>
      </c>
    </row>
    <row r="60" ht="15">
      <c r="B60" s="25"/>
    </row>
  </sheetData>
  <mergeCells count="16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K5:K6"/>
    <mergeCell ref="A32:A33"/>
    <mergeCell ref="B32:B33"/>
    <mergeCell ref="G5:J5"/>
    <mergeCell ref="H6:J6"/>
    <mergeCell ref="G6:G7"/>
  </mergeCells>
  <printOptions/>
  <pageMargins left="0.27" right="0.17" top="0.17" bottom="0.17" header="0.48" footer="0.25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116-V</dc:creator>
  <cp:keywords/>
  <dc:description/>
  <cp:lastModifiedBy>pressa3</cp:lastModifiedBy>
  <cp:lastPrinted>2012-01-11T11:51:29Z</cp:lastPrinted>
  <dcterms:created xsi:type="dcterms:W3CDTF">2007-01-23T06:19:47Z</dcterms:created>
  <dcterms:modified xsi:type="dcterms:W3CDTF">2012-01-16T11:11:53Z</dcterms:modified>
  <cp:category/>
  <cp:version/>
  <cp:contentType/>
  <cp:contentStatus/>
</cp:coreProperties>
</file>