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firstSheet="3" activeTab="5"/>
  </bookViews>
  <sheets>
    <sheet name="на 10.01.2012г. (руб)" sheetId="1" r:id="rId1"/>
    <sheet name="на 10.01.2012г. (т.руб)" sheetId="2" r:id="rId2"/>
    <sheet name="на 01.02.2012г. (руб)" sheetId="3" r:id="rId3"/>
    <sheet name="на 01.02.2012г. (т.руб) " sheetId="4" r:id="rId4"/>
    <sheet name="на 01.03.2012г. (руб)" sheetId="5" r:id="rId5"/>
    <sheet name="на 01.03.2012г. (т.руб)" sheetId="6" r:id="rId6"/>
  </sheets>
  <definedNames>
    <definedName name="_xlnm.Print_Titles" localSheetId="2">'на 01.02.2012г. (руб)'!$5:$8</definedName>
    <definedName name="_xlnm.Print_Titles" localSheetId="3">'на 01.02.2012г. (т.руб) '!$5:$8</definedName>
    <definedName name="_xlnm.Print_Titles" localSheetId="4">'на 01.03.2012г. (руб)'!$5:$8</definedName>
    <definedName name="_xlnm.Print_Titles" localSheetId="5">'на 01.03.2012г. (т.руб)'!$5:$8</definedName>
    <definedName name="_xlnm.Print_Titles" localSheetId="0">'на 10.01.2012г. (руб)'!$5:$8</definedName>
    <definedName name="_xlnm.Print_Titles" localSheetId="1">'на 10.01.2012г. (т.руб)'!$5:$8</definedName>
    <definedName name="_xlnm.Print_Area" localSheetId="2">'на 01.02.2012г. (руб)'!$A$1:$L$72</definedName>
    <definedName name="_xlnm.Print_Area" localSheetId="3">'на 01.02.2012г. (т.руб) '!$A$1:$L$72</definedName>
    <definedName name="_xlnm.Print_Area" localSheetId="4">'на 01.03.2012г. (руб)'!$A$1:$L$73</definedName>
    <definedName name="_xlnm.Print_Area" localSheetId="5">'на 01.03.2012г. (т.руб)'!$A$1:$L$73</definedName>
    <definedName name="_xlnm.Print_Area" localSheetId="0">'на 10.01.2012г. (руб)'!$A$1:$L$71</definedName>
    <definedName name="_xlnm.Print_Area" localSheetId="1">'на 10.01.2012г. (т.руб)'!$A$1:$L$71</definedName>
  </definedNames>
  <calcPr fullCalcOnLoad="1"/>
</workbook>
</file>

<file path=xl/sharedStrings.xml><?xml version="1.0" encoding="utf-8"?>
<sst xmlns="http://schemas.openxmlformats.org/spreadsheetml/2006/main" count="707" uniqueCount="102">
  <si>
    <t>об исполнении инвестиционной программы г.Чебоксары на 10.01.2012 год</t>
  </si>
  <si>
    <t>Кассовые расходы за январь 2012 года</t>
  </si>
  <si>
    <t>План на 2012 год</t>
  </si>
  <si>
    <r>
      <t xml:space="preserve">Реконструкция Московского Моста через реку Чебоксарка в г.Чебоксары   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</si>
  <si>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</si>
  <si>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проезжей части Базового проезда     </t>
    </r>
    <r>
      <rPr>
        <b/>
        <i/>
        <sz val="12"/>
        <rFont val="Arial Cyp"/>
        <family val="0"/>
      </rPr>
      <t xml:space="preserve"> 04 09 3150201 003 310</t>
    </r>
  </si>
  <si>
    <t>Другие вопросы в области национальной экономики</t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</si>
  <si>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04 12 1020102 003 226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</si>
  <si>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</si>
  <si>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</si>
  <si>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</si>
  <si>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</si>
  <si>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</si>
  <si>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</si>
  <si>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</si>
  <si>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</si>
  <si>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</si>
  <si>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</si>
  <si>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</si>
  <si>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</si>
  <si>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</si>
  <si>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</si>
  <si>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</si>
  <si>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</si>
  <si>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</si>
  <si>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</si>
  <si>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</si>
  <si>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</si>
  <si>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</si>
  <si>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</si>
  <si>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</si>
  <si>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</si>
  <si>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</si>
  <si>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</si>
  <si>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</si>
  <si>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</si>
  <si>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</si>
  <si>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</si>
  <si>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</si>
  <si>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>Дорожное хозяйство (дорожные фонды)</t>
  </si>
  <si>
    <t>Общее образование</t>
  </si>
  <si>
    <r>
      <t xml:space="preserve">Реконструкция бассейна МОУ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</si>
  <si>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</si>
  <si>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дошкольного  образовательного  учреждения, г. Чебоксары Проспект Тракторостроителей на 240 мест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</si>
  <si>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</si>
  <si>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07 01 1020102 003 310 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</si>
  <si>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</si>
  <si>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</si>
  <si>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детского дошкольного учреждения на 215 мест позиция 26 в VI микрорайоне Центральной части города Чебоксары         </t>
    </r>
    <r>
      <rPr>
        <b/>
        <i/>
        <sz val="12"/>
        <rFont val="Arial Cyr"/>
        <family val="0"/>
      </rPr>
      <t xml:space="preserve"> 07 01 1020102 003 310 </t>
    </r>
  </si>
  <si>
    <t>Физическая культура</t>
  </si>
  <si>
    <r>
      <t xml:space="preserve">Строительство 3-х пришкольных стадионов             </t>
    </r>
    <r>
      <rPr>
        <b/>
        <i/>
        <sz val="12"/>
        <rFont val="Arial Cyr"/>
        <family val="0"/>
      </rPr>
      <t>11 01 1020102 003 310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</si>
  <si>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</si>
  <si>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</si>
  <si>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Строительство физкультурно- оздоровительного комплекса по пр. М.Горького в г. Чебоксары         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</si>
  <si>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в том числе:
проектно-изыскательские работы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</si>
  <si>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</si>
  <si>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</t>
    </r>
  </si>
  <si>
    <r>
      <t xml:space="preserve">в том числе:
проектно-изыскательские работы                    </t>
    </r>
    <r>
      <rPr>
        <b/>
        <i/>
        <sz val="12"/>
        <rFont val="Arial Cyp"/>
        <family val="0"/>
      </rPr>
      <t>04 12 5224602 003 226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</si>
  <si>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</si>
  <si>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11 02 0700500 003 226</t>
    </r>
  </si>
  <si>
    <r>
      <t xml:space="preserve">в том числе:
проектно-изыскательские работы                  </t>
    </r>
    <r>
      <rPr>
        <b/>
        <i/>
        <sz val="12"/>
        <rFont val="Arial Cyp"/>
        <family val="0"/>
      </rPr>
      <t xml:space="preserve">  04 12 5224602 003 226</t>
    </r>
  </si>
  <si>
    <r>
      <t xml:space="preserve">Рекультивация действующего полигона ТБО для муниципальных нужд г.Чебоксары  </t>
    </r>
    <r>
      <rPr>
        <b/>
        <i/>
        <sz val="12"/>
        <rFont val="Arial Cyr"/>
        <family val="0"/>
      </rPr>
      <t>05 02 1020102 003 330</t>
    </r>
  </si>
  <si>
    <r>
      <t xml:space="preserve">Рекультивация действующего полигона ТБО для муниципальных нужд г.Чебоксары    </t>
    </r>
    <r>
      <rPr>
        <b/>
        <i/>
        <sz val="12"/>
        <rFont val="Arial Cyr"/>
        <family val="0"/>
      </rPr>
      <t>05 02 1020102 003 330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</si>
  <si>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</si>
  <si>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</si>
  <si>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</si>
  <si>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</si>
  <si>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</si>
  <si>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</si>
  <si>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</si>
  <si>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</si>
  <si>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</si>
  <si>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</si>
  <si>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 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</si>
  <si>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</si>
  <si>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</si>
  <si>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r>
      <t xml:space="preserve">в том числе:
проектно-изыскательские работы      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</si>
  <si>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и ремонт освещения лыжной базы в п.Новые Лапсары                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</si>
  <si>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детского дошкольного учреждения на 150 мест, позиция 11 в микрорайоне Байконур г.Чебоксары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</si>
  <si>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</t>
    </r>
    <r>
      <rPr>
        <b/>
        <i/>
        <sz val="12"/>
        <rFont val="Arial"/>
        <family val="2"/>
      </rPr>
      <t xml:space="preserve"> 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</si>
  <si>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</si>
  <si>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</si>
  <si>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</si>
  <si>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</si>
  <si>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</si>
  <si>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</si>
  <si>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</si>
  <si>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</si>
  <si>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детского дошкольного учреждения на 150 мест, позиция 11 в микрорайоне Байконур г.Чебоксары     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</si>
  <si>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</si>
  <si>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</si>
  <si>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                               </t>
    </r>
    <r>
      <rPr>
        <b/>
        <i/>
        <sz val="12"/>
        <rFont val="Arial"/>
        <family val="2"/>
      </rPr>
      <t xml:space="preserve">                   11 02 1020102 003 226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</si>
  <si>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 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</si>
  <si>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</t>
    </r>
    <r>
      <rPr>
        <b/>
        <i/>
        <sz val="12"/>
        <rFont val="Arial Cyr"/>
        <family val="0"/>
      </rPr>
      <t>05 02 1020102 003 310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</si>
  <si>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</t>
    </r>
    <r>
      <rPr>
        <b/>
        <i/>
        <sz val="12"/>
        <rFont val="Arial Cyr"/>
        <family val="0"/>
      </rPr>
      <t xml:space="preserve"> 05 02 1020102 003 310</t>
    </r>
  </si>
  <si>
    <r>
      <t xml:space="preserve">Реконструкция и ремонт освещения лыжной базы в п.Новые Лапсары                                        </t>
    </r>
    <r>
      <rPr>
        <b/>
        <i/>
        <sz val="12"/>
        <rFont val="Arial"/>
        <family val="2"/>
      </rPr>
      <t xml:space="preserve"> 11 02 1020102 003 310</t>
    </r>
  </si>
  <si>
    <t>об исполнении инвестиционной программы г.Чебоксары на 01.02.2012 год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</si>
  <si>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11 02 0700500 003 226</t>
    </r>
  </si>
  <si>
    <t>Кассовые расходы за январь-февраль 2012 года</t>
  </si>
  <si>
    <t>об исполнении инвестиционной программы г.Чебоксары на 01.03.2012 год</t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</si>
  <si>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</si>
  <si>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 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</si>
</sst>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justify" wrapText="1"/>
    </xf>
    <xf numFmtId="4" fontId="2" fillId="2" borderId="0" xfId="0" applyNumberFormat="1" applyFont="1" applyFill="1" applyAlignment="1">
      <alignment/>
    </xf>
    <xf numFmtId="0" fontId="0" fillId="2" borderId="2" xfId="0" applyFont="1" applyFill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0" fillId="2" borderId="2" xfId="0" applyFont="1" applyFill="1" applyBorder="1" applyAlignment="1">
      <alignment/>
    </xf>
    <xf numFmtId="0" fontId="14" fillId="0" borderId="1" xfId="0" applyFont="1" applyBorder="1" applyAlignment="1">
      <alignment horizontal="left" vertical="center" wrapText="1"/>
    </xf>
    <xf numFmtId="169" fontId="4" fillId="3" borderId="1" xfId="0" applyNumberFormat="1" applyFont="1" applyFill="1" applyBorder="1" applyAlignment="1">
      <alignment/>
    </xf>
    <xf numFmtId="169" fontId="4" fillId="3" borderId="1" xfId="0" applyNumberFormat="1" applyFont="1" applyFill="1" applyBorder="1" applyAlignment="1">
      <alignment horizontal="center"/>
    </xf>
    <xf numFmtId="169" fontId="4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center"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169" fontId="2" fillId="2" borderId="0" xfId="0" applyNumberFormat="1" applyFont="1" applyFill="1" applyAlignment="1">
      <alignment/>
    </xf>
    <xf numFmtId="169" fontId="2" fillId="2" borderId="2" xfId="0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/>
    </xf>
    <xf numFmtId="169" fontId="2" fillId="3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workbookViewId="0" topLeftCell="A1">
      <pane xSplit="1" ySplit="8" topLeftCell="B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7" sqref="A27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>C10+C14</f>
        <v>152000000</v>
      </c>
      <c r="D9" s="22">
        <f aca="true" t="shared" si="0" ref="D9:J9">D10+D14</f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31">G9-C9</f>
        <v>-152000000</v>
      </c>
      <c r="L9" s="29">
        <f aca="true" t="shared" si="2" ref="L9:L31">G9/C9*100</f>
        <v>0</v>
      </c>
    </row>
    <row r="10" spans="1:12" ht="21" customHeight="1">
      <c r="A10" s="7" t="s">
        <v>39</v>
      </c>
      <c r="B10" s="19"/>
      <c r="C10" s="27">
        <f>C11+C12+C13</f>
        <v>135000000</v>
      </c>
      <c r="D10" s="27">
        <f aca="true" t="shared" si="3" ref="D10:J10">D11+D12+D13</f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>H13+I13+J13</f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>C15+C16</f>
        <v>17000000</v>
      </c>
      <c r="D14" s="25">
        <f aca="true" t="shared" si="4" ref="D14:J14">D15+D16</f>
        <v>0</v>
      </c>
      <c r="E14" s="25">
        <f t="shared" si="4"/>
        <v>2000000</v>
      </c>
      <c r="F14" s="25">
        <f t="shared" si="4"/>
        <v>15000000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/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/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57</v>
      </c>
      <c r="B17" s="36"/>
      <c r="C17" s="24">
        <f>D17+E17+F17</f>
        <v>2000000</v>
      </c>
      <c r="D17" s="24"/>
      <c r="E17" s="24">
        <v>2000000</v>
      </c>
      <c r="F17" s="24"/>
      <c r="G17" s="24"/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>C19+C23</f>
        <v>113476100</v>
      </c>
      <c r="D18" s="22">
        <f aca="true" t="shared" si="5" ref="D18:J18">D19+D23</f>
        <v>0</v>
      </c>
      <c r="E18" s="22">
        <f t="shared" si="5"/>
        <v>40163900</v>
      </c>
      <c r="F18" s="22">
        <f t="shared" si="5"/>
        <v>73312200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31">
        <f t="shared" si="1"/>
        <v>-113476100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>C20+C21+C22</f>
        <v>65163900</v>
      </c>
      <c r="D19" s="25">
        <f aca="true" t="shared" si="6" ref="D19:J19">D20+D21+D22</f>
        <v>0</v>
      </c>
      <c r="E19" s="25">
        <f t="shared" si="6"/>
        <v>20163900</v>
      </c>
      <c r="F19" s="25">
        <f t="shared" si="6"/>
        <v>45000000</v>
      </c>
      <c r="G19" s="25">
        <f t="shared" si="6"/>
        <v>0</v>
      </c>
      <c r="H19" s="25">
        <f t="shared" si="6"/>
        <v>0</v>
      </c>
      <c r="I19" s="25">
        <f t="shared" si="6"/>
        <v>0</v>
      </c>
      <c r="J19" s="25">
        <f t="shared" si="6"/>
        <v>0</v>
      </c>
      <c r="K19" s="23">
        <f t="shared" si="1"/>
        <v>-65163900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24">
        <f>D20+E20+F20</f>
        <v>35000000</v>
      </c>
      <c r="D20" s="24"/>
      <c r="E20" s="24"/>
      <c r="F20" s="24">
        <v>35000000</v>
      </c>
      <c r="G20" s="24">
        <f>H20+I20+J20</f>
        <v>0</v>
      </c>
      <c r="H20" s="24"/>
      <c r="I20" s="24"/>
      <c r="J20" s="24"/>
      <c r="K20" s="21">
        <f t="shared" si="1"/>
        <v>-35000000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10000000</v>
      </c>
      <c r="D21" s="24"/>
      <c r="E21" s="24"/>
      <c r="F21" s="24">
        <v>10000000</v>
      </c>
      <c r="G21" s="24">
        <f>H21+I21+J21</f>
        <v>0</v>
      </c>
      <c r="H21" s="24"/>
      <c r="I21" s="24"/>
      <c r="J21" s="24"/>
      <c r="K21" s="21">
        <f t="shared" si="1"/>
        <v>-10000000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1"/>
        <v>-20163900</v>
      </c>
      <c r="L22" s="4">
        <f t="shared" si="2"/>
        <v>0</v>
      </c>
    </row>
    <row r="23" spans="1:12" ht="17.25" customHeight="1">
      <c r="A23" s="7" t="s">
        <v>13</v>
      </c>
      <c r="B23" s="19"/>
      <c r="C23" s="25">
        <f>C24+C25+C26</f>
        <v>48312200</v>
      </c>
      <c r="D23" s="25">
        <f aca="true" t="shared" si="7" ref="D23:J23">D24+D25+D26</f>
        <v>0</v>
      </c>
      <c r="E23" s="25">
        <f t="shared" si="7"/>
        <v>20000000</v>
      </c>
      <c r="F23" s="25">
        <f t="shared" si="7"/>
        <v>28312200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25">
        <f t="shared" si="7"/>
        <v>0</v>
      </c>
      <c r="K23" s="21">
        <f t="shared" si="1"/>
        <v>-48312200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1"/>
        <v>-3000000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1"/>
        <v>-43312200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1"/>
        <v>-2000000</v>
      </c>
      <c r="L26" s="12">
        <f t="shared" si="2"/>
        <v>0</v>
      </c>
    </row>
    <row r="27" spans="1:12" ht="18" customHeight="1">
      <c r="A27" s="11" t="s">
        <v>17</v>
      </c>
      <c r="B27" s="37"/>
      <c r="C27" s="28">
        <f>C28+C50</f>
        <v>306447300</v>
      </c>
      <c r="D27" s="28">
        <f aca="true" t="shared" si="8" ref="D27:J27">D28+D50</f>
        <v>0</v>
      </c>
      <c r="E27" s="28">
        <f t="shared" si="8"/>
        <v>21550000</v>
      </c>
      <c r="F27" s="28">
        <f t="shared" si="8"/>
        <v>284897300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0</v>
      </c>
      <c r="K27" s="28">
        <f t="shared" si="1"/>
        <v>-306447300</v>
      </c>
      <c r="L27" s="13">
        <f t="shared" si="2"/>
        <v>0</v>
      </c>
    </row>
    <row r="28" spans="1:12" ht="18" customHeight="1">
      <c r="A28" s="7" t="s">
        <v>14</v>
      </c>
      <c r="B28" s="19"/>
      <c r="C28" s="27">
        <f>C29+C31+C33+C35+C37+C39+C41+C42+C44+C46+C48</f>
        <v>296147300</v>
      </c>
      <c r="D28" s="27">
        <f aca="true" t="shared" si="9" ref="D28:J28">D29+D31+D33+D35+D37+D39+D41+D42+D44+D46+D48</f>
        <v>0</v>
      </c>
      <c r="E28" s="27">
        <f t="shared" si="9"/>
        <v>11250000</v>
      </c>
      <c r="F28" s="27">
        <f t="shared" si="9"/>
        <v>284897300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1"/>
        <v>-296147300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26">
        <f aca="true" t="shared" si="10" ref="C29:C40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1"/>
        <v>-14630400</v>
      </c>
      <c r="L29" s="12">
        <f t="shared" si="2"/>
        <v>0</v>
      </c>
    </row>
    <row r="30" spans="1:12" ht="45.75" customHeight="1">
      <c r="A30" s="41" t="s">
        <v>64</v>
      </c>
      <c r="B30" s="36"/>
      <c r="C30" s="26">
        <f t="shared" si="10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1"/>
        <v>-188000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26">
        <f t="shared" si="10"/>
        <v>105512500</v>
      </c>
      <c r="D31" s="26"/>
      <c r="E31" s="26"/>
      <c r="F31" s="26">
        <v>105512500</v>
      </c>
      <c r="G31" s="26"/>
      <c r="H31" s="26"/>
      <c r="I31" s="26"/>
      <c r="J31" s="26"/>
      <c r="K31" s="26">
        <f t="shared" si="1"/>
        <v>-105512500</v>
      </c>
      <c r="L31" s="12">
        <f t="shared" si="2"/>
        <v>0</v>
      </c>
    </row>
    <row r="32" spans="1:12" ht="47.25" customHeight="1">
      <c r="A32" s="41" t="s">
        <v>65</v>
      </c>
      <c r="B32" s="36"/>
      <c r="C32" s="26">
        <f t="shared" si="10"/>
        <v>1478000</v>
      </c>
      <c r="D32" s="26"/>
      <c r="E32" s="26"/>
      <c r="F32" s="26">
        <v>1478000</v>
      </c>
      <c r="G32" s="26">
        <f aca="true" t="shared" si="11" ref="G32:G49">H32+I32+J32</f>
        <v>0</v>
      </c>
      <c r="H32" s="26"/>
      <c r="I32" s="26"/>
      <c r="J32" s="26"/>
      <c r="K32" s="26">
        <f aca="true" t="shared" si="12" ref="K32:K68">G32-C32</f>
        <v>-1478000</v>
      </c>
      <c r="L32" s="12">
        <f aca="true" t="shared" si="13" ref="L32:L40">G32/C32*100</f>
        <v>0</v>
      </c>
    </row>
    <row r="33" spans="1:12" ht="63" customHeight="1">
      <c r="A33" s="8" t="s">
        <v>44</v>
      </c>
      <c r="B33" s="36" t="s">
        <v>29</v>
      </c>
      <c r="C33" s="26">
        <f t="shared" si="10"/>
        <v>27119800</v>
      </c>
      <c r="D33" s="26"/>
      <c r="E33" s="26">
        <v>11250000</v>
      </c>
      <c r="F33" s="26">
        <v>15869800</v>
      </c>
      <c r="G33" s="26">
        <f t="shared" si="11"/>
        <v>0</v>
      </c>
      <c r="H33" s="26"/>
      <c r="I33" s="26"/>
      <c r="J33" s="26"/>
      <c r="K33" s="26">
        <f t="shared" si="12"/>
        <v>-27119800</v>
      </c>
      <c r="L33" s="12">
        <f t="shared" si="13"/>
        <v>0</v>
      </c>
    </row>
    <row r="34" spans="1:12" ht="47.25" customHeight="1">
      <c r="A34" s="8" t="s">
        <v>66</v>
      </c>
      <c r="B34" s="36"/>
      <c r="C34" s="26">
        <f t="shared" si="10"/>
        <v>348000</v>
      </c>
      <c r="D34" s="26"/>
      <c r="E34" s="26"/>
      <c r="F34" s="26">
        <v>348000</v>
      </c>
      <c r="G34" s="26">
        <f t="shared" si="11"/>
        <v>0</v>
      </c>
      <c r="H34" s="26"/>
      <c r="I34" s="26"/>
      <c r="J34" s="26"/>
      <c r="K34" s="26">
        <f t="shared" si="12"/>
        <v>-348000</v>
      </c>
      <c r="L34" s="12">
        <f t="shared" si="13"/>
        <v>0</v>
      </c>
    </row>
    <row r="35" spans="1:12" ht="63" customHeight="1">
      <c r="A35" s="44" t="s">
        <v>67</v>
      </c>
      <c r="B35" s="36" t="s">
        <v>29</v>
      </c>
      <c r="C35" s="26">
        <f t="shared" si="10"/>
        <v>87884600</v>
      </c>
      <c r="D35" s="26"/>
      <c r="E35" s="26"/>
      <c r="F35" s="26">
        <v>87884600</v>
      </c>
      <c r="G35" s="26">
        <f t="shared" si="11"/>
        <v>0</v>
      </c>
      <c r="H35" s="26"/>
      <c r="I35" s="26"/>
      <c r="J35" s="26"/>
      <c r="K35" s="26">
        <f t="shared" si="12"/>
        <v>-87884600</v>
      </c>
      <c r="L35" s="12">
        <f t="shared" si="13"/>
        <v>0</v>
      </c>
    </row>
    <row r="36" spans="1:12" ht="51.75" customHeight="1">
      <c r="A36" s="8" t="s">
        <v>68</v>
      </c>
      <c r="B36" s="36"/>
      <c r="C36" s="26">
        <f t="shared" si="10"/>
        <v>1128000</v>
      </c>
      <c r="D36" s="26"/>
      <c r="E36" s="26"/>
      <c r="F36" s="26">
        <v>1128000</v>
      </c>
      <c r="G36" s="26">
        <f t="shared" si="11"/>
        <v>0</v>
      </c>
      <c r="H36" s="26"/>
      <c r="I36" s="26"/>
      <c r="J36" s="26"/>
      <c r="K36" s="26">
        <f t="shared" si="12"/>
        <v>-1128000</v>
      </c>
      <c r="L36" s="12">
        <f t="shared" si="13"/>
        <v>0</v>
      </c>
    </row>
    <row r="37" spans="1:12" ht="78" customHeight="1">
      <c r="A37" s="8" t="s">
        <v>45</v>
      </c>
      <c r="B37" s="36" t="s">
        <v>29</v>
      </c>
      <c r="C37" s="26">
        <f t="shared" si="10"/>
        <v>10000000</v>
      </c>
      <c r="D37" s="26"/>
      <c r="E37" s="26"/>
      <c r="F37" s="26">
        <v>10000000</v>
      </c>
      <c r="G37" s="26">
        <f t="shared" si="11"/>
        <v>0</v>
      </c>
      <c r="H37" s="26"/>
      <c r="I37" s="26"/>
      <c r="J37" s="26"/>
      <c r="K37" s="26">
        <f t="shared" si="12"/>
        <v>-10000000</v>
      </c>
      <c r="L37" s="12">
        <f t="shared" si="13"/>
        <v>0</v>
      </c>
    </row>
    <row r="38" spans="1:12" ht="49.5" customHeight="1">
      <c r="A38" s="8" t="s">
        <v>69</v>
      </c>
      <c r="B38" s="36"/>
      <c r="C38" s="26">
        <f t="shared" si="10"/>
        <v>316000</v>
      </c>
      <c r="D38" s="26"/>
      <c r="E38" s="26"/>
      <c r="F38" s="26">
        <v>316000</v>
      </c>
      <c r="G38" s="26">
        <f t="shared" si="11"/>
        <v>0</v>
      </c>
      <c r="H38" s="26"/>
      <c r="I38" s="26"/>
      <c r="J38" s="26"/>
      <c r="K38" s="26">
        <f t="shared" si="12"/>
        <v>-316000</v>
      </c>
      <c r="L38" s="12">
        <f t="shared" si="13"/>
        <v>0</v>
      </c>
    </row>
    <row r="39" spans="1:12" ht="80.25" customHeight="1">
      <c r="A39" s="9" t="s">
        <v>70</v>
      </c>
      <c r="B39" s="36" t="s">
        <v>29</v>
      </c>
      <c r="C39" s="26">
        <f t="shared" si="10"/>
        <v>10000000</v>
      </c>
      <c r="D39" s="26"/>
      <c r="E39" s="26"/>
      <c r="F39" s="26">
        <v>10000000</v>
      </c>
      <c r="G39" s="26">
        <f t="shared" si="11"/>
        <v>0</v>
      </c>
      <c r="H39" s="26"/>
      <c r="I39" s="26"/>
      <c r="J39" s="26"/>
      <c r="K39" s="26">
        <f t="shared" si="12"/>
        <v>-10000000</v>
      </c>
      <c r="L39" s="12">
        <f t="shared" si="13"/>
        <v>0</v>
      </c>
    </row>
    <row r="40" spans="1:12" ht="50.25" customHeight="1">
      <c r="A40" s="8" t="s">
        <v>71</v>
      </c>
      <c r="B40" s="36"/>
      <c r="C40" s="26">
        <f t="shared" si="10"/>
        <v>459000</v>
      </c>
      <c r="D40" s="26"/>
      <c r="E40" s="26"/>
      <c r="F40" s="42">
        <v>459000</v>
      </c>
      <c r="G40" s="26">
        <f t="shared" si="11"/>
        <v>0</v>
      </c>
      <c r="H40" s="26"/>
      <c r="I40" s="26"/>
      <c r="J40" s="26"/>
      <c r="K40" s="26">
        <f t="shared" si="12"/>
        <v>-459000</v>
      </c>
      <c r="L40" s="12">
        <f t="shared" si="13"/>
        <v>0</v>
      </c>
    </row>
    <row r="41" spans="1:12" ht="78.75" customHeight="1">
      <c r="A41" s="8" t="s">
        <v>72</v>
      </c>
      <c r="B41" s="36" t="s">
        <v>29</v>
      </c>
      <c r="C41" s="26">
        <f aca="true" t="shared" si="14" ref="C41:C46">D41+E41+F41</f>
        <v>18000000</v>
      </c>
      <c r="D41" s="26"/>
      <c r="E41" s="26"/>
      <c r="F41" s="26">
        <v>18000000</v>
      </c>
      <c r="G41" s="26">
        <f t="shared" si="11"/>
        <v>0</v>
      </c>
      <c r="H41" s="26"/>
      <c r="I41" s="26"/>
      <c r="J41" s="26"/>
      <c r="K41" s="26">
        <f t="shared" si="12"/>
        <v>-18000000</v>
      </c>
      <c r="L41" s="12">
        <f aca="true" t="shared" si="15" ref="L41:L68">G41/C41*100</f>
        <v>0</v>
      </c>
    </row>
    <row r="42" spans="1:12" ht="129.75" customHeight="1">
      <c r="A42" s="8" t="s">
        <v>46</v>
      </c>
      <c r="B42" s="36" t="s">
        <v>29</v>
      </c>
      <c r="C42" s="26">
        <f t="shared" si="14"/>
        <v>10000000</v>
      </c>
      <c r="D42" s="26"/>
      <c r="E42" s="26"/>
      <c r="F42" s="26">
        <v>10000000</v>
      </c>
      <c r="G42" s="26">
        <f t="shared" si="11"/>
        <v>0</v>
      </c>
      <c r="H42" s="26"/>
      <c r="I42" s="26"/>
      <c r="J42" s="26"/>
      <c r="K42" s="26">
        <f t="shared" si="12"/>
        <v>-10000000</v>
      </c>
      <c r="L42" s="12">
        <f t="shared" si="15"/>
        <v>0</v>
      </c>
    </row>
    <row r="43" spans="1:12" ht="48.75" customHeight="1">
      <c r="A43" s="8" t="s">
        <v>68</v>
      </c>
      <c r="B43" s="36" t="s">
        <v>29</v>
      </c>
      <c r="C43" s="26">
        <f t="shared" si="14"/>
        <v>1715600</v>
      </c>
      <c r="D43" s="26"/>
      <c r="E43" s="26"/>
      <c r="F43" s="26">
        <v>1715600</v>
      </c>
      <c r="G43" s="26">
        <f t="shared" si="11"/>
        <v>0</v>
      </c>
      <c r="H43" s="26"/>
      <c r="I43" s="26"/>
      <c r="J43" s="26"/>
      <c r="K43" s="26">
        <f t="shared" si="12"/>
        <v>-1715600</v>
      </c>
      <c r="L43" s="12">
        <f t="shared" si="15"/>
        <v>0</v>
      </c>
    </row>
    <row r="44" spans="1:12" ht="126" customHeight="1">
      <c r="A44" s="8" t="s">
        <v>47</v>
      </c>
      <c r="B44" s="36" t="s">
        <v>29</v>
      </c>
      <c r="C44" s="26">
        <f t="shared" si="14"/>
        <v>10000000</v>
      </c>
      <c r="D44" s="26"/>
      <c r="E44" s="26"/>
      <c r="F44" s="26">
        <v>10000000</v>
      </c>
      <c r="G44" s="26">
        <f t="shared" si="11"/>
        <v>0</v>
      </c>
      <c r="H44" s="26"/>
      <c r="I44" s="26"/>
      <c r="J44" s="26"/>
      <c r="K44" s="26">
        <f t="shared" si="12"/>
        <v>-10000000</v>
      </c>
      <c r="L44" s="12">
        <f t="shared" si="15"/>
        <v>0</v>
      </c>
    </row>
    <row r="45" spans="1:12" ht="48.75" customHeight="1">
      <c r="A45" s="8" t="s">
        <v>69</v>
      </c>
      <c r="B45" s="36"/>
      <c r="C45" s="26">
        <f t="shared" si="14"/>
        <v>128000</v>
      </c>
      <c r="D45" s="26"/>
      <c r="E45" s="26"/>
      <c r="F45" s="26">
        <v>128000</v>
      </c>
      <c r="G45" s="26">
        <f t="shared" si="11"/>
        <v>0</v>
      </c>
      <c r="H45" s="26"/>
      <c r="I45" s="26"/>
      <c r="J45" s="26"/>
      <c r="K45" s="26">
        <f t="shared" si="12"/>
        <v>-128000</v>
      </c>
      <c r="L45" s="12">
        <f t="shared" si="15"/>
        <v>0</v>
      </c>
    </row>
    <row r="46" spans="1:12" ht="66.75" customHeight="1">
      <c r="A46" s="8" t="s">
        <v>48</v>
      </c>
      <c r="B46" s="36" t="s">
        <v>29</v>
      </c>
      <c r="C46" s="26">
        <f t="shared" si="14"/>
        <v>1500000</v>
      </c>
      <c r="D46" s="26"/>
      <c r="E46" s="26"/>
      <c r="F46" s="26">
        <v>1500000</v>
      </c>
      <c r="G46" s="26">
        <f t="shared" si="11"/>
        <v>0</v>
      </c>
      <c r="H46" s="26"/>
      <c r="I46" s="26"/>
      <c r="J46" s="35"/>
      <c r="K46" s="26">
        <f t="shared" si="12"/>
        <v>-1500000</v>
      </c>
      <c r="L46" s="12">
        <f t="shared" si="15"/>
        <v>0</v>
      </c>
    </row>
    <row r="47" spans="1:12" ht="47.25" customHeight="1">
      <c r="A47" s="9" t="s">
        <v>69</v>
      </c>
      <c r="B47" s="36"/>
      <c r="C47" s="26">
        <f>C48</f>
        <v>1500000</v>
      </c>
      <c r="D47" s="26">
        <f>D48</f>
        <v>0</v>
      </c>
      <c r="E47" s="26">
        <f>E48</f>
        <v>0</v>
      </c>
      <c r="F47" s="26">
        <v>1500000</v>
      </c>
      <c r="G47" s="26">
        <f t="shared" si="11"/>
        <v>0</v>
      </c>
      <c r="H47" s="26">
        <f>H48</f>
        <v>0</v>
      </c>
      <c r="I47" s="26">
        <f>I48</f>
        <v>0</v>
      </c>
      <c r="J47" s="43"/>
      <c r="K47" s="26">
        <f t="shared" si="12"/>
        <v>-1500000</v>
      </c>
      <c r="L47" s="32">
        <f t="shared" si="15"/>
        <v>0</v>
      </c>
    </row>
    <row r="48" spans="1:12" ht="62.25" customHeight="1">
      <c r="A48" s="9" t="s">
        <v>78</v>
      </c>
      <c r="B48" s="36" t="s">
        <v>29</v>
      </c>
      <c r="C48" s="26">
        <f>D48+E48+F48</f>
        <v>1500000</v>
      </c>
      <c r="D48" s="26"/>
      <c r="E48" s="26"/>
      <c r="F48" s="26">
        <v>1500000</v>
      </c>
      <c r="G48" s="26">
        <f t="shared" si="11"/>
        <v>0</v>
      </c>
      <c r="H48" s="26"/>
      <c r="I48" s="26"/>
      <c r="J48" s="26"/>
      <c r="K48" s="26">
        <f t="shared" si="12"/>
        <v>-1500000</v>
      </c>
      <c r="L48" s="12">
        <f t="shared" si="15"/>
        <v>0</v>
      </c>
    </row>
    <row r="49" spans="1:12" ht="46.5" customHeight="1">
      <c r="A49" s="9" t="s">
        <v>69</v>
      </c>
      <c r="B49" s="36"/>
      <c r="C49" s="26">
        <f>D49+E49+F49</f>
        <v>1500000</v>
      </c>
      <c r="D49" s="26"/>
      <c r="E49" s="26"/>
      <c r="F49" s="26">
        <v>1500000</v>
      </c>
      <c r="G49" s="26">
        <f t="shared" si="11"/>
        <v>0</v>
      </c>
      <c r="H49" s="26"/>
      <c r="I49" s="26"/>
      <c r="J49" s="26"/>
      <c r="K49" s="26">
        <f t="shared" si="12"/>
        <v>-1500000</v>
      </c>
      <c r="L49" s="12">
        <f t="shared" si="15"/>
        <v>0</v>
      </c>
    </row>
    <row r="50" spans="1:12" ht="29.25" customHeight="1">
      <c r="A50" s="10" t="s">
        <v>40</v>
      </c>
      <c r="B50" s="36"/>
      <c r="C50" s="26">
        <f>C51</f>
        <v>10300000</v>
      </c>
      <c r="D50" s="26">
        <f aca="true" t="shared" si="16" ref="D50:J50">D51</f>
        <v>0</v>
      </c>
      <c r="E50" s="26">
        <f t="shared" si="16"/>
        <v>10300000</v>
      </c>
      <c r="F50" s="26">
        <f t="shared" si="16"/>
        <v>0</v>
      </c>
      <c r="G50" s="26">
        <f t="shared" si="16"/>
        <v>0</v>
      </c>
      <c r="H50" s="26">
        <f t="shared" si="16"/>
        <v>0</v>
      </c>
      <c r="I50" s="26">
        <f t="shared" si="16"/>
        <v>0</v>
      </c>
      <c r="J50" s="26">
        <f t="shared" si="16"/>
        <v>0</v>
      </c>
      <c r="K50" s="26">
        <f t="shared" si="12"/>
        <v>-10300000</v>
      </c>
      <c r="L50" s="12">
        <f t="shared" si="15"/>
        <v>0</v>
      </c>
    </row>
    <row r="51" spans="1:12" ht="37.5" customHeight="1">
      <c r="A51" s="9" t="s">
        <v>41</v>
      </c>
      <c r="B51" s="36" t="s">
        <v>29</v>
      </c>
      <c r="C51" s="26">
        <f>D51+E51+F51</f>
        <v>10300000</v>
      </c>
      <c r="D51" s="26"/>
      <c r="E51" s="26">
        <v>10300000</v>
      </c>
      <c r="F51" s="26"/>
      <c r="G51" s="26"/>
      <c r="H51" s="26"/>
      <c r="I51" s="26"/>
      <c r="J51" s="26"/>
      <c r="K51" s="26">
        <f t="shared" si="12"/>
        <v>-10300000</v>
      </c>
      <c r="L51" s="12">
        <f t="shared" si="15"/>
        <v>0</v>
      </c>
    </row>
    <row r="52" spans="1:12" ht="24" customHeight="1">
      <c r="A52" s="33" t="s">
        <v>18</v>
      </c>
      <c r="B52" s="38"/>
      <c r="C52" s="28">
        <f aca="true" t="shared" si="17" ref="C52:F53">C53</f>
        <v>21707400</v>
      </c>
      <c r="D52" s="28">
        <f t="shared" si="17"/>
        <v>0</v>
      </c>
      <c r="E52" s="28">
        <f t="shared" si="17"/>
        <v>21707400</v>
      </c>
      <c r="F52" s="28">
        <f t="shared" si="17"/>
        <v>0</v>
      </c>
      <c r="G52" s="34">
        <f>H52+I52+J52</f>
        <v>0</v>
      </c>
      <c r="H52" s="28">
        <f aca="true" t="shared" si="18" ref="H52:J53">H53</f>
        <v>0</v>
      </c>
      <c r="I52" s="28">
        <f t="shared" si="18"/>
        <v>0</v>
      </c>
      <c r="J52" s="28">
        <f t="shared" si="18"/>
        <v>0</v>
      </c>
      <c r="K52" s="28">
        <f t="shared" si="12"/>
        <v>-21707400</v>
      </c>
      <c r="L52" s="13">
        <f t="shared" si="15"/>
        <v>0</v>
      </c>
    </row>
    <row r="53" spans="1:12" ht="24" customHeight="1">
      <c r="A53" s="10" t="s">
        <v>34</v>
      </c>
      <c r="B53" s="36"/>
      <c r="C53" s="26">
        <f t="shared" si="17"/>
        <v>21707400</v>
      </c>
      <c r="D53" s="26">
        <f t="shared" si="17"/>
        <v>0</v>
      </c>
      <c r="E53" s="26">
        <f t="shared" si="17"/>
        <v>21707400</v>
      </c>
      <c r="F53" s="26">
        <f t="shared" si="17"/>
        <v>0</v>
      </c>
      <c r="G53" s="26">
        <f>H53+I53+J53</f>
        <v>0</v>
      </c>
      <c r="H53" s="26">
        <f t="shared" si="18"/>
        <v>0</v>
      </c>
      <c r="I53" s="26">
        <f t="shared" si="18"/>
        <v>0</v>
      </c>
      <c r="J53" s="26">
        <f t="shared" si="18"/>
        <v>0</v>
      </c>
      <c r="K53" s="27">
        <f t="shared" si="12"/>
        <v>-21707400</v>
      </c>
      <c r="L53" s="32">
        <f t="shared" si="15"/>
        <v>0</v>
      </c>
    </row>
    <row r="54" spans="1:12" ht="35.25" customHeight="1">
      <c r="A54" s="9" t="s">
        <v>35</v>
      </c>
      <c r="B54" s="36" t="s">
        <v>29</v>
      </c>
      <c r="C54" s="26">
        <f>D54+E54+F54</f>
        <v>21707400</v>
      </c>
      <c r="D54" s="26"/>
      <c r="E54" s="26">
        <v>21707400</v>
      </c>
      <c r="F54" s="26"/>
      <c r="G54" s="26">
        <f>H54+I54+J54</f>
        <v>0</v>
      </c>
      <c r="H54" s="26"/>
      <c r="I54" s="26"/>
      <c r="J54" s="26"/>
      <c r="K54" s="27">
        <f t="shared" si="12"/>
        <v>-21707400</v>
      </c>
      <c r="L54" s="32">
        <f t="shared" si="15"/>
        <v>0</v>
      </c>
    </row>
    <row r="55" spans="1:12" ht="35.25" customHeight="1">
      <c r="A55" s="6" t="s">
        <v>32</v>
      </c>
      <c r="B55" s="6"/>
      <c r="C55" s="28">
        <f>C56+C59</f>
        <v>37400000</v>
      </c>
      <c r="D55" s="28">
        <f aca="true" t="shared" si="19" ref="D55:J55">D56+D59</f>
        <v>0</v>
      </c>
      <c r="E55" s="28">
        <f t="shared" si="19"/>
        <v>0</v>
      </c>
      <c r="F55" s="28">
        <f t="shared" si="19"/>
        <v>37400000</v>
      </c>
      <c r="G55" s="28">
        <f t="shared" si="19"/>
        <v>0</v>
      </c>
      <c r="H55" s="28">
        <f t="shared" si="19"/>
        <v>0</v>
      </c>
      <c r="I55" s="28">
        <f t="shared" si="19"/>
        <v>0</v>
      </c>
      <c r="J55" s="28">
        <f t="shared" si="19"/>
        <v>0</v>
      </c>
      <c r="K55" s="28">
        <f t="shared" si="12"/>
        <v>-37400000</v>
      </c>
      <c r="L55" s="13">
        <f t="shared" si="15"/>
        <v>0</v>
      </c>
    </row>
    <row r="56" spans="1:12" ht="17.25" customHeight="1">
      <c r="A56" s="7" t="s">
        <v>49</v>
      </c>
      <c r="B56" s="19"/>
      <c r="C56" s="27">
        <f>C57+C58</f>
        <v>8600000</v>
      </c>
      <c r="D56" s="27">
        <f aca="true" t="shared" si="20" ref="D56:J56">D57+D58</f>
        <v>0</v>
      </c>
      <c r="E56" s="27">
        <f t="shared" si="20"/>
        <v>0</v>
      </c>
      <c r="F56" s="27">
        <f t="shared" si="20"/>
        <v>8600000</v>
      </c>
      <c r="G56" s="27">
        <f t="shared" si="20"/>
        <v>0</v>
      </c>
      <c r="H56" s="27">
        <f t="shared" si="20"/>
        <v>0</v>
      </c>
      <c r="I56" s="27">
        <f t="shared" si="20"/>
        <v>0</v>
      </c>
      <c r="J56" s="27">
        <f t="shared" si="20"/>
        <v>0</v>
      </c>
      <c r="K56" s="27">
        <f t="shared" si="12"/>
        <v>-8600000</v>
      </c>
      <c r="L56" s="32">
        <f t="shared" si="15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2"/>
        <v>-6600000</v>
      </c>
      <c r="L57" s="12">
        <f t="shared" si="15"/>
        <v>0</v>
      </c>
    </row>
    <row r="58" spans="1:12" ht="75.75" customHeight="1">
      <c r="A58" s="44" t="s">
        <v>73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2"/>
        <v>-2000000</v>
      </c>
      <c r="L58" s="12">
        <f t="shared" si="15"/>
        <v>0</v>
      </c>
    </row>
    <row r="59" spans="1:12" ht="27" customHeight="1">
      <c r="A59" s="7" t="s">
        <v>33</v>
      </c>
      <c r="B59" s="36" t="s">
        <v>29</v>
      </c>
      <c r="C59" s="27">
        <f>C60+C62+C64+C66+C67</f>
        <v>28800000</v>
      </c>
      <c r="D59" s="27">
        <f aca="true" t="shared" si="21" ref="D59:J59">D60+D62+D64+D66+D67</f>
        <v>0</v>
      </c>
      <c r="E59" s="27">
        <f t="shared" si="21"/>
        <v>0</v>
      </c>
      <c r="F59" s="27">
        <f t="shared" si="21"/>
        <v>28800000</v>
      </c>
      <c r="G59" s="27">
        <f t="shared" si="21"/>
        <v>0</v>
      </c>
      <c r="H59" s="27">
        <f t="shared" si="21"/>
        <v>0</v>
      </c>
      <c r="I59" s="27">
        <f t="shared" si="21"/>
        <v>0</v>
      </c>
      <c r="J59" s="27">
        <f t="shared" si="21"/>
        <v>0</v>
      </c>
      <c r="K59" s="27">
        <f t="shared" si="12"/>
        <v>-28800000</v>
      </c>
      <c r="L59" s="32">
        <f t="shared" si="15"/>
        <v>0</v>
      </c>
    </row>
    <row r="60" spans="1:12" ht="81" customHeight="1">
      <c r="A60" s="47" t="s">
        <v>51</v>
      </c>
      <c r="B60" s="36" t="s">
        <v>29</v>
      </c>
      <c r="C60" s="26">
        <f aca="true" t="shared" si="22" ref="C60:C67">D60+E60+F60</f>
        <v>5300000</v>
      </c>
      <c r="D60" s="26"/>
      <c r="E60" s="26"/>
      <c r="F60" s="26">
        <v>5300000</v>
      </c>
      <c r="G60" s="26"/>
      <c r="H60" s="26"/>
      <c r="I60" s="26"/>
      <c r="J60" s="26"/>
      <c r="K60" s="27">
        <f t="shared" si="12"/>
        <v>-5300000</v>
      </c>
      <c r="L60" s="32">
        <f t="shared" si="15"/>
        <v>0</v>
      </c>
    </row>
    <row r="61" spans="1:12" ht="51.75" customHeight="1">
      <c r="A61" s="8" t="s">
        <v>74</v>
      </c>
      <c r="B61" s="36"/>
      <c r="C61" s="26">
        <f t="shared" si="22"/>
        <v>2800000</v>
      </c>
      <c r="D61" s="26"/>
      <c r="E61" s="26"/>
      <c r="F61" s="26">
        <v>2800000</v>
      </c>
      <c r="G61" s="26"/>
      <c r="H61" s="26"/>
      <c r="I61" s="26"/>
      <c r="J61" s="26"/>
      <c r="K61" s="27">
        <f t="shared" si="12"/>
        <v>-2800000</v>
      </c>
      <c r="L61" s="32">
        <f t="shared" si="15"/>
        <v>0</v>
      </c>
    </row>
    <row r="62" spans="1:12" ht="63.75" customHeight="1">
      <c r="A62" s="45" t="s">
        <v>52</v>
      </c>
      <c r="B62" s="36" t="s">
        <v>29</v>
      </c>
      <c r="C62" s="26">
        <f t="shared" si="22"/>
        <v>10000000</v>
      </c>
      <c r="D62" s="26"/>
      <c r="E62" s="26"/>
      <c r="F62" s="26">
        <v>10000000</v>
      </c>
      <c r="G62" s="26"/>
      <c r="H62" s="26"/>
      <c r="I62" s="26"/>
      <c r="J62" s="26"/>
      <c r="K62" s="27">
        <f t="shared" si="12"/>
        <v>-10000000</v>
      </c>
      <c r="L62" s="32">
        <f t="shared" si="15"/>
        <v>0</v>
      </c>
    </row>
    <row r="63" spans="1:12" ht="48" customHeight="1">
      <c r="A63" s="44" t="s">
        <v>75</v>
      </c>
      <c r="B63" s="36"/>
      <c r="C63" s="26">
        <f t="shared" si="22"/>
        <v>1830400</v>
      </c>
      <c r="D63" s="26"/>
      <c r="E63" s="26"/>
      <c r="F63" s="26">
        <v>1830400</v>
      </c>
      <c r="G63" s="26"/>
      <c r="H63" s="26"/>
      <c r="I63" s="26"/>
      <c r="J63" s="26"/>
      <c r="K63" s="27">
        <f t="shared" si="12"/>
        <v>-1830400</v>
      </c>
      <c r="L63" s="32">
        <f t="shared" si="15"/>
        <v>0</v>
      </c>
    </row>
    <row r="64" spans="1:12" ht="63.75" customHeight="1">
      <c r="A64" s="44" t="s">
        <v>53</v>
      </c>
      <c r="B64" s="36" t="s">
        <v>29</v>
      </c>
      <c r="C64" s="26">
        <f t="shared" si="22"/>
        <v>10000000</v>
      </c>
      <c r="D64" s="26"/>
      <c r="E64" s="26"/>
      <c r="F64" s="26">
        <v>10000000</v>
      </c>
      <c r="G64" s="26"/>
      <c r="H64" s="26"/>
      <c r="I64" s="26"/>
      <c r="J64" s="26"/>
      <c r="K64" s="27">
        <f t="shared" si="12"/>
        <v>-10000000</v>
      </c>
      <c r="L64" s="32">
        <f t="shared" si="15"/>
        <v>0</v>
      </c>
    </row>
    <row r="65" spans="1:12" ht="45" customHeight="1">
      <c r="A65" s="44" t="s">
        <v>76</v>
      </c>
      <c r="B65" s="36"/>
      <c r="C65" s="26">
        <f t="shared" si="22"/>
        <v>2500000</v>
      </c>
      <c r="D65" s="26"/>
      <c r="E65" s="26"/>
      <c r="F65" s="26">
        <v>2500000</v>
      </c>
      <c r="G65" s="26"/>
      <c r="H65" s="26"/>
      <c r="I65" s="26"/>
      <c r="J65" s="26"/>
      <c r="K65" s="27">
        <f t="shared" si="12"/>
        <v>-2500000</v>
      </c>
      <c r="L65" s="32">
        <f t="shared" si="15"/>
        <v>0</v>
      </c>
    </row>
    <row r="66" spans="1:12" ht="93" customHeight="1">
      <c r="A66" s="44" t="s">
        <v>79</v>
      </c>
      <c r="B66" s="36" t="s">
        <v>29</v>
      </c>
      <c r="C66" s="26">
        <f t="shared" si="22"/>
        <v>1500000</v>
      </c>
      <c r="D66" s="26"/>
      <c r="E66" s="26"/>
      <c r="F66" s="26">
        <v>1500000</v>
      </c>
      <c r="G66" s="26"/>
      <c r="H66" s="26"/>
      <c r="I66" s="26"/>
      <c r="J66" s="26"/>
      <c r="K66" s="27">
        <f t="shared" si="12"/>
        <v>-1500000</v>
      </c>
      <c r="L66" s="32">
        <f t="shared" si="15"/>
        <v>0</v>
      </c>
    </row>
    <row r="67" spans="1:12" ht="53.25" customHeight="1">
      <c r="A67" s="44" t="s">
        <v>77</v>
      </c>
      <c r="B67" s="36" t="s">
        <v>29</v>
      </c>
      <c r="C67" s="26">
        <f t="shared" si="22"/>
        <v>2000000</v>
      </c>
      <c r="D67" s="26"/>
      <c r="E67" s="26"/>
      <c r="F67" s="26">
        <v>2000000</v>
      </c>
      <c r="G67" s="26"/>
      <c r="H67" s="26"/>
      <c r="I67" s="26"/>
      <c r="J67" s="26"/>
      <c r="K67" s="27">
        <f t="shared" si="12"/>
        <v>-2000000</v>
      </c>
      <c r="L67" s="32">
        <f t="shared" si="15"/>
        <v>0</v>
      </c>
    </row>
    <row r="68" spans="1:12" s="5" customFormat="1" ht="33.75" customHeight="1">
      <c r="A68" s="6" t="s">
        <v>19</v>
      </c>
      <c r="B68" s="6"/>
      <c r="C68" s="28">
        <f>C9+C18+C27+C52+C55</f>
        <v>631030800</v>
      </c>
      <c r="D68" s="28">
        <f aca="true" t="shared" si="23" ref="D68:J68">D9+D18+D27+D52+D55</f>
        <v>0</v>
      </c>
      <c r="E68" s="28">
        <f t="shared" si="23"/>
        <v>85421300</v>
      </c>
      <c r="F68" s="28">
        <f t="shared" si="23"/>
        <v>545609500</v>
      </c>
      <c r="G68" s="28">
        <f t="shared" si="23"/>
        <v>0</v>
      </c>
      <c r="H68" s="28">
        <f t="shared" si="23"/>
        <v>0</v>
      </c>
      <c r="I68" s="28">
        <f t="shared" si="23"/>
        <v>0</v>
      </c>
      <c r="J68" s="28">
        <f t="shared" si="23"/>
        <v>0</v>
      </c>
      <c r="K68" s="28">
        <f t="shared" si="12"/>
        <v>-631030800</v>
      </c>
      <c r="L68" s="13">
        <f t="shared" si="15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workbookViewId="0" topLeftCell="A1">
      <pane xSplit="1" ySplit="8" topLeftCell="B54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B59" sqref="B59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80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/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/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/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52">
        <f>D20+E20+F20</f>
        <v>35000</v>
      </c>
      <c r="D20" s="52"/>
      <c r="E20" s="52"/>
      <c r="F20" s="52">
        <v>35000</v>
      </c>
      <c r="G20" s="52">
        <f>H20+I20+J20</f>
        <v>0</v>
      </c>
      <c r="H20" s="52"/>
      <c r="I20" s="52"/>
      <c r="J20" s="52"/>
      <c r="K20" s="53">
        <f t="shared" si="1"/>
        <v>-35000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10000</v>
      </c>
      <c r="D21" s="52"/>
      <c r="E21" s="52"/>
      <c r="F21" s="52">
        <v>10000</v>
      </c>
      <c r="G21" s="52">
        <f>H21+I21+J21</f>
        <v>0</v>
      </c>
      <c r="H21" s="52"/>
      <c r="I21" s="52"/>
      <c r="J21" s="52"/>
      <c r="K21" s="53">
        <f t="shared" si="1"/>
        <v>-10000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C28+C50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1"/>
        <v>-306447.3</v>
      </c>
      <c r="L27" s="13">
        <f t="shared" si="2"/>
        <v>0</v>
      </c>
    </row>
    <row r="28" spans="1:12" ht="18" customHeight="1">
      <c r="A28" s="7" t="s">
        <v>14</v>
      </c>
      <c r="B28" s="19"/>
      <c r="C28" s="50">
        <f aca="true" t="shared" si="9" ref="C28:J28">C29+C31+C33+C35+C37+C39+C41+C42+C44+C46+C48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1"/>
        <v>-296147.3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6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/>
      <c r="H31" s="55"/>
      <c r="I31" s="55"/>
      <c r="J31" s="55"/>
      <c r="K31" s="55">
        <f t="shared" si="1"/>
        <v>-105512.5</v>
      </c>
      <c r="L31" s="12">
        <f t="shared" si="2"/>
        <v>0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aca="true" t="shared" si="11" ref="G32:G49">H32+I32+J32</f>
        <v>0</v>
      </c>
      <c r="H32" s="55"/>
      <c r="I32" s="55"/>
      <c r="J32" s="55"/>
      <c r="K32" s="55">
        <f t="shared" si="1"/>
        <v>-1478</v>
      </c>
      <c r="L32" s="12">
        <f t="shared" si="2"/>
        <v>0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 t="shared" si="11"/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 t="shared" si="11"/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68">G41-C41</f>
        <v>-18000</v>
      </c>
      <c r="L41" s="12">
        <f aca="true" t="shared" si="13" ref="L41:L68">G41/C41*100</f>
        <v>0</v>
      </c>
    </row>
    <row r="42" spans="1:12" ht="129.75" customHeight="1">
      <c r="A42" s="8" t="s">
        <v>55</v>
      </c>
      <c r="B42" s="36" t="s">
        <v>29</v>
      </c>
      <c r="C42" s="55">
        <f t="shared" si="10"/>
        <v>10000</v>
      </c>
      <c r="D42" s="55"/>
      <c r="E42" s="55"/>
      <c r="F42" s="55">
        <v>10000</v>
      </c>
      <c r="G42" s="55">
        <f t="shared" si="11"/>
        <v>0</v>
      </c>
      <c r="H42" s="55"/>
      <c r="I42" s="55"/>
      <c r="J42" s="55"/>
      <c r="K42" s="55">
        <f t="shared" si="12"/>
        <v>-10000</v>
      </c>
      <c r="L42" s="12">
        <f t="shared" si="13"/>
        <v>0</v>
      </c>
    </row>
    <row r="43" spans="1:12" ht="48.75" customHeight="1">
      <c r="A43" s="8" t="s">
        <v>68</v>
      </c>
      <c r="B43" s="36" t="s">
        <v>29</v>
      </c>
      <c r="C43" s="55">
        <f t="shared" si="10"/>
        <v>1715.6</v>
      </c>
      <c r="D43" s="55"/>
      <c r="E43" s="55"/>
      <c r="F43" s="55">
        <v>1715.6</v>
      </c>
      <c r="G43" s="55">
        <f t="shared" si="11"/>
        <v>0</v>
      </c>
      <c r="H43" s="55"/>
      <c r="I43" s="55"/>
      <c r="J43" s="55"/>
      <c r="K43" s="55">
        <f t="shared" si="12"/>
        <v>-1715.6</v>
      </c>
      <c r="L43" s="12">
        <f t="shared" si="13"/>
        <v>0</v>
      </c>
    </row>
    <row r="44" spans="1:12" ht="126" customHeight="1">
      <c r="A44" s="8" t="s">
        <v>56</v>
      </c>
      <c r="B44" s="36" t="s">
        <v>29</v>
      </c>
      <c r="C44" s="55">
        <f t="shared" si="10"/>
        <v>10000</v>
      </c>
      <c r="D44" s="55"/>
      <c r="E44" s="55"/>
      <c r="F44" s="55">
        <v>10000</v>
      </c>
      <c r="G44" s="55">
        <f t="shared" si="11"/>
        <v>0</v>
      </c>
      <c r="H44" s="55"/>
      <c r="I44" s="55"/>
      <c r="J44" s="55"/>
      <c r="K44" s="55">
        <f t="shared" si="12"/>
        <v>-10000</v>
      </c>
      <c r="L44" s="12">
        <f t="shared" si="13"/>
        <v>0</v>
      </c>
    </row>
    <row r="45" spans="1:12" ht="48.75" customHeight="1">
      <c r="A45" s="8" t="s">
        <v>69</v>
      </c>
      <c r="B45" s="36"/>
      <c r="C45" s="55">
        <f t="shared" si="10"/>
        <v>128</v>
      </c>
      <c r="D45" s="55"/>
      <c r="E45" s="55"/>
      <c r="F45" s="55">
        <v>128</v>
      </c>
      <c r="G45" s="55">
        <f t="shared" si="11"/>
        <v>0</v>
      </c>
      <c r="H45" s="55"/>
      <c r="I45" s="55"/>
      <c r="J45" s="55"/>
      <c r="K45" s="55">
        <f t="shared" si="12"/>
        <v>-128</v>
      </c>
      <c r="L45" s="12">
        <f t="shared" si="13"/>
        <v>0</v>
      </c>
    </row>
    <row r="46" spans="1:12" ht="66.75" customHeight="1">
      <c r="A46" s="8" t="s">
        <v>48</v>
      </c>
      <c r="B46" s="36" t="s">
        <v>29</v>
      </c>
      <c r="C46" s="55">
        <f t="shared" si="10"/>
        <v>1500</v>
      </c>
      <c r="D46" s="55"/>
      <c r="E46" s="55"/>
      <c r="F46" s="55">
        <v>1500</v>
      </c>
      <c r="G46" s="55">
        <f t="shared" si="11"/>
        <v>0</v>
      </c>
      <c r="H46" s="55"/>
      <c r="I46" s="55"/>
      <c r="J46" s="58"/>
      <c r="K46" s="55">
        <f t="shared" si="12"/>
        <v>-1500</v>
      </c>
      <c r="L46" s="12">
        <f t="shared" si="13"/>
        <v>0</v>
      </c>
    </row>
    <row r="47" spans="1:12" ht="47.25" customHeight="1">
      <c r="A47" s="9" t="s">
        <v>69</v>
      </c>
      <c r="B47" s="36"/>
      <c r="C47" s="55">
        <f>C48</f>
        <v>1500</v>
      </c>
      <c r="D47" s="55">
        <f>D48</f>
        <v>0</v>
      </c>
      <c r="E47" s="55">
        <f>E48</f>
        <v>0</v>
      </c>
      <c r="F47" s="55">
        <v>1500</v>
      </c>
      <c r="G47" s="55">
        <f t="shared" si="11"/>
        <v>0</v>
      </c>
      <c r="H47" s="55">
        <f>H48</f>
        <v>0</v>
      </c>
      <c r="I47" s="55">
        <f>I48</f>
        <v>0</v>
      </c>
      <c r="J47" s="59"/>
      <c r="K47" s="55">
        <f t="shared" si="12"/>
        <v>-1500</v>
      </c>
      <c r="L47" s="32">
        <f t="shared" si="13"/>
        <v>0</v>
      </c>
    </row>
    <row r="48" spans="1:12" ht="62.25" customHeight="1">
      <c r="A48" s="9" t="s">
        <v>78</v>
      </c>
      <c r="B48" s="36" t="s">
        <v>29</v>
      </c>
      <c r="C48" s="55">
        <f>D48+E48+F48</f>
        <v>1500</v>
      </c>
      <c r="D48" s="55"/>
      <c r="E48" s="55"/>
      <c r="F48" s="55">
        <v>1500</v>
      </c>
      <c r="G48" s="55">
        <f t="shared" si="11"/>
        <v>0</v>
      </c>
      <c r="H48" s="55"/>
      <c r="I48" s="55"/>
      <c r="J48" s="55"/>
      <c r="K48" s="55">
        <f t="shared" si="12"/>
        <v>-1500</v>
      </c>
      <c r="L48" s="12">
        <f t="shared" si="13"/>
        <v>0</v>
      </c>
    </row>
    <row r="49" spans="1:12" ht="46.5" customHeight="1">
      <c r="A49" s="9" t="s">
        <v>69</v>
      </c>
      <c r="B49" s="36"/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29.25" customHeight="1">
      <c r="A50" s="10" t="s">
        <v>40</v>
      </c>
      <c r="B50" s="36"/>
      <c r="C50" s="55">
        <f aca="true" t="shared" si="14" ref="C50:J50">C51</f>
        <v>10300</v>
      </c>
      <c r="D50" s="55">
        <f t="shared" si="14"/>
        <v>0</v>
      </c>
      <c r="E50" s="55">
        <f t="shared" si="14"/>
        <v>10300</v>
      </c>
      <c r="F50" s="55">
        <f t="shared" si="14"/>
        <v>0</v>
      </c>
      <c r="G50" s="55">
        <f t="shared" si="14"/>
        <v>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2"/>
        <v>-10300</v>
      </c>
      <c r="L50" s="12">
        <f t="shared" si="13"/>
        <v>0</v>
      </c>
    </row>
    <row r="51" spans="1:12" ht="37.5" customHeight="1">
      <c r="A51" s="9" t="s">
        <v>41</v>
      </c>
      <c r="B51" s="36" t="s">
        <v>29</v>
      </c>
      <c r="C51" s="55">
        <f>D51+E51+F51</f>
        <v>10300</v>
      </c>
      <c r="D51" s="55"/>
      <c r="E51" s="55">
        <v>10300</v>
      </c>
      <c r="F51" s="55"/>
      <c r="G51" s="55"/>
      <c r="H51" s="55"/>
      <c r="I51" s="55"/>
      <c r="J51" s="55"/>
      <c r="K51" s="55">
        <f t="shared" si="12"/>
        <v>-10300</v>
      </c>
      <c r="L51" s="12">
        <f t="shared" si="13"/>
        <v>0</v>
      </c>
    </row>
    <row r="52" spans="1:12" ht="24" customHeight="1">
      <c r="A52" s="33" t="s">
        <v>18</v>
      </c>
      <c r="B52" s="38"/>
      <c r="C52" s="56">
        <f aca="true" t="shared" si="15" ref="C52:F53">C53</f>
        <v>21707.4</v>
      </c>
      <c r="D52" s="56">
        <f t="shared" si="15"/>
        <v>0</v>
      </c>
      <c r="E52" s="56">
        <f t="shared" si="15"/>
        <v>21707.4</v>
      </c>
      <c r="F52" s="56">
        <f t="shared" si="15"/>
        <v>0</v>
      </c>
      <c r="G52" s="60">
        <f>H52+I52+J52</f>
        <v>0</v>
      </c>
      <c r="H52" s="56">
        <f aca="true" t="shared" si="16" ref="H52:J53">H53</f>
        <v>0</v>
      </c>
      <c r="I52" s="56">
        <f t="shared" si="16"/>
        <v>0</v>
      </c>
      <c r="J52" s="56">
        <f t="shared" si="16"/>
        <v>0</v>
      </c>
      <c r="K52" s="56">
        <f t="shared" si="12"/>
        <v>-21707.4</v>
      </c>
      <c r="L52" s="13">
        <f t="shared" si="13"/>
        <v>0</v>
      </c>
    </row>
    <row r="53" spans="1:12" ht="24" customHeight="1">
      <c r="A53" s="10" t="s">
        <v>34</v>
      </c>
      <c r="B53" s="36"/>
      <c r="C53" s="55">
        <f t="shared" si="15"/>
        <v>21707.4</v>
      </c>
      <c r="D53" s="55">
        <f t="shared" si="15"/>
        <v>0</v>
      </c>
      <c r="E53" s="55">
        <f t="shared" si="15"/>
        <v>21707.4</v>
      </c>
      <c r="F53" s="55">
        <f t="shared" si="15"/>
        <v>0</v>
      </c>
      <c r="G53" s="55">
        <f>H53+I53+J53</f>
        <v>0</v>
      </c>
      <c r="H53" s="55">
        <f t="shared" si="16"/>
        <v>0</v>
      </c>
      <c r="I53" s="55">
        <f t="shared" si="16"/>
        <v>0</v>
      </c>
      <c r="J53" s="55">
        <f t="shared" si="16"/>
        <v>0</v>
      </c>
      <c r="K53" s="50">
        <f t="shared" si="12"/>
        <v>-21707.4</v>
      </c>
      <c r="L53" s="32">
        <f t="shared" si="13"/>
        <v>0</v>
      </c>
    </row>
    <row r="54" spans="1:12" ht="35.25" customHeight="1">
      <c r="A54" s="9" t="s">
        <v>35</v>
      </c>
      <c r="B54" s="36" t="s">
        <v>29</v>
      </c>
      <c r="C54" s="55">
        <f>D54+E54+F54</f>
        <v>21707.4</v>
      </c>
      <c r="D54" s="55"/>
      <c r="E54" s="55">
        <v>21707.4</v>
      </c>
      <c r="F54" s="55"/>
      <c r="G54" s="55">
        <f>H54+I54+J54</f>
        <v>0</v>
      </c>
      <c r="H54" s="55"/>
      <c r="I54" s="55"/>
      <c r="J54" s="55"/>
      <c r="K54" s="50">
        <f t="shared" si="12"/>
        <v>-21707.4</v>
      </c>
      <c r="L54" s="32">
        <f t="shared" si="13"/>
        <v>0</v>
      </c>
    </row>
    <row r="55" spans="1:12" ht="35.25" customHeight="1">
      <c r="A55" s="6" t="s">
        <v>32</v>
      </c>
      <c r="B55" s="6"/>
      <c r="C55" s="56">
        <f aca="true" t="shared" si="17" ref="C55:J55">C56+C59</f>
        <v>37400</v>
      </c>
      <c r="D55" s="56">
        <f t="shared" si="17"/>
        <v>0</v>
      </c>
      <c r="E55" s="56">
        <f t="shared" si="17"/>
        <v>0</v>
      </c>
      <c r="F55" s="56">
        <f t="shared" si="17"/>
        <v>37400</v>
      </c>
      <c r="G55" s="56">
        <f t="shared" si="17"/>
        <v>0</v>
      </c>
      <c r="H55" s="56">
        <f t="shared" si="17"/>
        <v>0</v>
      </c>
      <c r="I55" s="56">
        <f t="shared" si="17"/>
        <v>0</v>
      </c>
      <c r="J55" s="56">
        <f t="shared" si="17"/>
        <v>0</v>
      </c>
      <c r="K55" s="56">
        <f t="shared" si="12"/>
        <v>-37400</v>
      </c>
      <c r="L55" s="13">
        <f t="shared" si="13"/>
        <v>0</v>
      </c>
    </row>
    <row r="56" spans="1:12" ht="17.25" customHeight="1">
      <c r="A56" s="7" t="s">
        <v>49</v>
      </c>
      <c r="B56" s="19"/>
      <c r="C56" s="50">
        <f aca="true" t="shared" si="18" ref="C56:J56">C57+C58</f>
        <v>8600</v>
      </c>
      <c r="D56" s="50">
        <f t="shared" si="18"/>
        <v>0</v>
      </c>
      <c r="E56" s="50">
        <f t="shared" si="18"/>
        <v>0</v>
      </c>
      <c r="F56" s="50">
        <f t="shared" si="18"/>
        <v>8600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2"/>
        <v>-8600</v>
      </c>
      <c r="L56" s="32">
        <f t="shared" si="13"/>
        <v>0</v>
      </c>
    </row>
    <row r="57" spans="1:12" ht="39.75" customHeight="1">
      <c r="A57" s="8" t="s">
        <v>50</v>
      </c>
      <c r="B57" s="36" t="s">
        <v>29</v>
      </c>
      <c r="C57" s="55">
        <f>D57+E57+F57</f>
        <v>6600</v>
      </c>
      <c r="D57" s="55"/>
      <c r="E57" s="55"/>
      <c r="F57" s="55">
        <v>6600</v>
      </c>
      <c r="G57" s="55">
        <f>H57+I57+J57</f>
        <v>0</v>
      </c>
      <c r="H57" s="55"/>
      <c r="I57" s="55"/>
      <c r="J57" s="55"/>
      <c r="K57" s="55">
        <f t="shared" si="12"/>
        <v>-6600</v>
      </c>
      <c r="L57" s="12">
        <f t="shared" si="13"/>
        <v>0</v>
      </c>
    </row>
    <row r="58" spans="1:12" ht="75.75" customHeight="1">
      <c r="A58" s="44" t="s">
        <v>73</v>
      </c>
      <c r="B58" s="36" t="s">
        <v>29</v>
      </c>
      <c r="C58" s="55">
        <f>D58+E58+F58</f>
        <v>2000</v>
      </c>
      <c r="D58" s="55"/>
      <c r="E58" s="55"/>
      <c r="F58" s="55">
        <v>2000</v>
      </c>
      <c r="G58" s="55">
        <f>H58+I58+J58</f>
        <v>0</v>
      </c>
      <c r="H58" s="55"/>
      <c r="I58" s="55"/>
      <c r="J58" s="55"/>
      <c r="K58" s="55">
        <f t="shared" si="12"/>
        <v>-2000</v>
      </c>
      <c r="L58" s="12">
        <f t="shared" si="13"/>
        <v>0</v>
      </c>
    </row>
    <row r="59" spans="1:12" ht="27" customHeight="1">
      <c r="A59" s="7" t="s">
        <v>33</v>
      </c>
      <c r="B59" s="36"/>
      <c r="C59" s="50">
        <f aca="true" t="shared" si="19" ref="C59:J59">C60+C62+C64+C66+C67</f>
        <v>28800</v>
      </c>
      <c r="D59" s="50">
        <f t="shared" si="19"/>
        <v>0</v>
      </c>
      <c r="E59" s="50">
        <f t="shared" si="19"/>
        <v>0</v>
      </c>
      <c r="F59" s="50">
        <f t="shared" si="19"/>
        <v>28800</v>
      </c>
      <c r="G59" s="50">
        <f t="shared" si="19"/>
        <v>0</v>
      </c>
      <c r="H59" s="50">
        <f t="shared" si="19"/>
        <v>0</v>
      </c>
      <c r="I59" s="50">
        <f t="shared" si="19"/>
        <v>0</v>
      </c>
      <c r="J59" s="50">
        <f t="shared" si="19"/>
        <v>0</v>
      </c>
      <c r="K59" s="50">
        <f t="shared" si="12"/>
        <v>-28800</v>
      </c>
      <c r="L59" s="32">
        <f t="shared" si="13"/>
        <v>0</v>
      </c>
    </row>
    <row r="60" spans="1:12" ht="81" customHeight="1">
      <c r="A60" s="47" t="s">
        <v>51</v>
      </c>
      <c r="B60" s="36" t="s">
        <v>29</v>
      </c>
      <c r="C60" s="55">
        <f aca="true" t="shared" si="20" ref="C60:C67">D60+E60+F60</f>
        <v>5300</v>
      </c>
      <c r="D60" s="55"/>
      <c r="E60" s="55"/>
      <c r="F60" s="55">
        <v>5300</v>
      </c>
      <c r="G60" s="55"/>
      <c r="H60" s="55"/>
      <c r="I60" s="55"/>
      <c r="J60" s="55"/>
      <c r="K60" s="50">
        <f t="shared" si="12"/>
        <v>-5300</v>
      </c>
      <c r="L60" s="32">
        <f t="shared" si="13"/>
        <v>0</v>
      </c>
    </row>
    <row r="61" spans="1:12" ht="51.75" customHeight="1">
      <c r="A61" s="8" t="s">
        <v>74</v>
      </c>
      <c r="B61" s="36"/>
      <c r="C61" s="55">
        <f t="shared" si="20"/>
        <v>2800</v>
      </c>
      <c r="D61" s="55"/>
      <c r="E61" s="55"/>
      <c r="F61" s="55">
        <v>2800</v>
      </c>
      <c r="G61" s="55"/>
      <c r="H61" s="55"/>
      <c r="I61" s="55"/>
      <c r="J61" s="55"/>
      <c r="K61" s="50">
        <f t="shared" si="12"/>
        <v>-2800</v>
      </c>
      <c r="L61" s="32">
        <f t="shared" si="13"/>
        <v>0</v>
      </c>
    </row>
    <row r="62" spans="1:12" ht="63.75" customHeight="1">
      <c r="A62" s="45" t="s">
        <v>52</v>
      </c>
      <c r="B62" s="36" t="s">
        <v>29</v>
      </c>
      <c r="C62" s="55">
        <f t="shared" si="20"/>
        <v>10000</v>
      </c>
      <c r="D62" s="55"/>
      <c r="E62" s="55"/>
      <c r="F62" s="55">
        <v>10000</v>
      </c>
      <c r="G62" s="55"/>
      <c r="H62" s="55"/>
      <c r="I62" s="55"/>
      <c r="J62" s="55"/>
      <c r="K62" s="50">
        <f t="shared" si="12"/>
        <v>-10000</v>
      </c>
      <c r="L62" s="32">
        <f t="shared" si="13"/>
        <v>0</v>
      </c>
    </row>
    <row r="63" spans="1:12" ht="48" customHeight="1">
      <c r="A63" s="44" t="s">
        <v>75</v>
      </c>
      <c r="B63" s="36"/>
      <c r="C63" s="55">
        <f t="shared" si="20"/>
        <v>1830.4</v>
      </c>
      <c r="D63" s="55"/>
      <c r="E63" s="55"/>
      <c r="F63" s="55">
        <v>1830.4</v>
      </c>
      <c r="G63" s="55"/>
      <c r="H63" s="55"/>
      <c r="I63" s="55"/>
      <c r="J63" s="55"/>
      <c r="K63" s="50">
        <f t="shared" si="12"/>
        <v>-1830.4</v>
      </c>
      <c r="L63" s="32">
        <f t="shared" si="13"/>
        <v>0</v>
      </c>
    </row>
    <row r="64" spans="1:12" ht="63.75" customHeight="1">
      <c r="A64" s="44" t="s">
        <v>53</v>
      </c>
      <c r="B64" s="36" t="s">
        <v>29</v>
      </c>
      <c r="C64" s="55">
        <f t="shared" si="20"/>
        <v>10000</v>
      </c>
      <c r="D64" s="55"/>
      <c r="E64" s="55"/>
      <c r="F64" s="55">
        <v>10000</v>
      </c>
      <c r="G64" s="55"/>
      <c r="H64" s="55"/>
      <c r="I64" s="55"/>
      <c r="J64" s="55"/>
      <c r="K64" s="50">
        <f t="shared" si="12"/>
        <v>-10000</v>
      </c>
      <c r="L64" s="32">
        <f t="shared" si="13"/>
        <v>0</v>
      </c>
    </row>
    <row r="65" spans="1:12" ht="45" customHeight="1">
      <c r="A65" s="44" t="s">
        <v>76</v>
      </c>
      <c r="B65" s="36"/>
      <c r="C65" s="55">
        <f t="shared" si="20"/>
        <v>2500</v>
      </c>
      <c r="D65" s="55"/>
      <c r="E65" s="55"/>
      <c r="F65" s="55">
        <v>2500</v>
      </c>
      <c r="G65" s="55"/>
      <c r="H65" s="55"/>
      <c r="I65" s="55"/>
      <c r="J65" s="55"/>
      <c r="K65" s="50">
        <f t="shared" si="12"/>
        <v>-2500</v>
      </c>
      <c r="L65" s="32">
        <f t="shared" si="13"/>
        <v>0</v>
      </c>
    </row>
    <row r="66" spans="1:12" ht="93" customHeight="1">
      <c r="A66" s="44" t="s">
        <v>79</v>
      </c>
      <c r="B66" s="36" t="s">
        <v>29</v>
      </c>
      <c r="C66" s="55">
        <f t="shared" si="20"/>
        <v>1500</v>
      </c>
      <c r="D66" s="55"/>
      <c r="E66" s="55"/>
      <c r="F66" s="55">
        <v>1500</v>
      </c>
      <c r="G66" s="55"/>
      <c r="H66" s="55"/>
      <c r="I66" s="55"/>
      <c r="J66" s="55"/>
      <c r="K66" s="50">
        <f t="shared" si="12"/>
        <v>-1500</v>
      </c>
      <c r="L66" s="32">
        <f t="shared" si="13"/>
        <v>0</v>
      </c>
    </row>
    <row r="67" spans="1:12" ht="53.25" customHeight="1">
      <c r="A67" s="44" t="s">
        <v>77</v>
      </c>
      <c r="B67" s="36" t="s">
        <v>29</v>
      </c>
      <c r="C67" s="55">
        <f t="shared" si="20"/>
        <v>2000</v>
      </c>
      <c r="D67" s="55"/>
      <c r="E67" s="55"/>
      <c r="F67" s="55">
        <v>2000</v>
      </c>
      <c r="G67" s="55"/>
      <c r="H67" s="55"/>
      <c r="I67" s="55"/>
      <c r="J67" s="55"/>
      <c r="K67" s="50">
        <f t="shared" si="12"/>
        <v>-2000</v>
      </c>
      <c r="L67" s="32">
        <f t="shared" si="13"/>
        <v>0</v>
      </c>
    </row>
    <row r="68" spans="1:12" s="5" customFormat="1" ht="33.75" customHeight="1">
      <c r="A68" s="6" t="s">
        <v>19</v>
      </c>
      <c r="B68" s="6"/>
      <c r="C68" s="56">
        <f aca="true" t="shared" si="21" ref="C68:J68">C9+C18+C27+C52+C55</f>
        <v>631030.7999999999</v>
      </c>
      <c r="D68" s="56">
        <f t="shared" si="21"/>
        <v>0</v>
      </c>
      <c r="E68" s="56">
        <f t="shared" si="21"/>
        <v>85421.3</v>
      </c>
      <c r="F68" s="56">
        <f t="shared" si="21"/>
        <v>545609.5</v>
      </c>
      <c r="G68" s="56">
        <f t="shared" si="21"/>
        <v>0</v>
      </c>
      <c r="H68" s="56">
        <f t="shared" si="21"/>
        <v>0</v>
      </c>
      <c r="I68" s="56">
        <f t="shared" si="21"/>
        <v>0</v>
      </c>
      <c r="J68" s="56">
        <f t="shared" si="21"/>
        <v>0</v>
      </c>
      <c r="K68" s="56">
        <f t="shared" si="12"/>
        <v>-631030.7999999999</v>
      </c>
      <c r="L68" s="13">
        <f t="shared" si="13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showZeros="0" view="pageBreakPreview" zoomScale="75" zoomScaleSheetLayoutView="75" workbookViewId="0" topLeftCell="A1">
      <pane xSplit="1" ySplit="8" topLeftCell="B6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H73" sqref="H73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17">G9-C9</f>
        <v>-152000000</v>
      </c>
      <c r="L9" s="29">
        <f aca="true" t="shared" si="2" ref="L9:L17">G9/C9*100</f>
        <v>0</v>
      </c>
    </row>
    <row r="10" spans="1:12" ht="21" customHeight="1">
      <c r="A10" s="7" t="s">
        <v>39</v>
      </c>
      <c r="B10" s="19"/>
      <c r="C10" s="27">
        <f aca="true" t="shared" si="3" ref="C10:J10">C11+C12+C13</f>
        <v>135000000</v>
      </c>
      <c r="D10" s="27">
        <f t="shared" si="3"/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>H13+I13+J13</f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4" ref="C14:J14">C15+C16</f>
        <v>17000000</v>
      </c>
      <c r="D14" s="25">
        <f t="shared" si="4"/>
        <v>0</v>
      </c>
      <c r="E14" s="25">
        <f t="shared" si="4"/>
        <v>2000000</v>
      </c>
      <c r="F14" s="25">
        <f t="shared" si="4"/>
        <v>15000000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/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92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/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/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5" ref="C18:J18">C19+C23</f>
        <v>113476100</v>
      </c>
      <c r="D18" s="22">
        <f t="shared" si="5"/>
        <v>0</v>
      </c>
      <c r="E18" s="22">
        <f t="shared" si="5"/>
        <v>40163900</v>
      </c>
      <c r="F18" s="22">
        <f t="shared" si="5"/>
        <v>73312200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31">
        <f aca="true" t="shared" si="6" ref="K18:K31">G18-C18</f>
        <v>-113476100</v>
      </c>
      <c r="L18" s="29">
        <f aca="true" t="shared" si="7" ref="L18:L51">G18/C18*100</f>
        <v>0</v>
      </c>
    </row>
    <row r="19" spans="1:12" ht="15.75" customHeight="1">
      <c r="A19" s="7" t="s">
        <v>20</v>
      </c>
      <c r="B19" s="19"/>
      <c r="C19" s="25">
        <f aca="true" t="shared" si="8" ref="C19:J19">C20+C21+C22</f>
        <v>65163900</v>
      </c>
      <c r="D19" s="25">
        <f t="shared" si="8"/>
        <v>0</v>
      </c>
      <c r="E19" s="25">
        <f t="shared" si="8"/>
        <v>20163900</v>
      </c>
      <c r="F19" s="25">
        <f t="shared" si="8"/>
        <v>45000000</v>
      </c>
      <c r="G19" s="25">
        <f t="shared" si="8"/>
        <v>0</v>
      </c>
      <c r="H19" s="25">
        <f t="shared" si="8"/>
        <v>0</v>
      </c>
      <c r="I19" s="25">
        <f t="shared" si="8"/>
        <v>0</v>
      </c>
      <c r="J19" s="25">
        <f t="shared" si="8"/>
        <v>0</v>
      </c>
      <c r="K19" s="23">
        <f t="shared" si="6"/>
        <v>-65163900</v>
      </c>
      <c r="L19" s="30">
        <f t="shared" si="7"/>
        <v>0</v>
      </c>
    </row>
    <row r="20" spans="1:12" ht="34.5" customHeight="1">
      <c r="A20" s="9" t="s">
        <v>36</v>
      </c>
      <c r="B20" s="36" t="s">
        <v>29</v>
      </c>
      <c r="C20" s="24">
        <f>D20+E20+F20</f>
        <v>35000000</v>
      </c>
      <c r="D20" s="24"/>
      <c r="E20" s="24"/>
      <c r="F20" s="24">
        <v>35000000</v>
      </c>
      <c r="G20" s="24">
        <f>H20+I20+J20</f>
        <v>0</v>
      </c>
      <c r="H20" s="24"/>
      <c r="I20" s="24"/>
      <c r="J20" s="24"/>
      <c r="K20" s="21">
        <f t="shared" si="6"/>
        <v>-35000000</v>
      </c>
      <c r="L20" s="4">
        <f t="shared" si="7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10000000</v>
      </c>
      <c r="D21" s="24"/>
      <c r="E21" s="24"/>
      <c r="F21" s="24">
        <v>10000000</v>
      </c>
      <c r="G21" s="24">
        <f>H21+I21+J21</f>
        <v>0</v>
      </c>
      <c r="H21" s="24"/>
      <c r="I21" s="24"/>
      <c r="J21" s="24"/>
      <c r="K21" s="21">
        <f t="shared" si="6"/>
        <v>-10000000</v>
      </c>
      <c r="L21" s="4">
        <f t="shared" si="7"/>
        <v>0</v>
      </c>
    </row>
    <row r="22" spans="1:12" ht="30.75" customHeight="1">
      <c r="A22" s="15" t="s">
        <v>37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6"/>
        <v>-20163900</v>
      </c>
      <c r="L22" s="4">
        <f t="shared" si="7"/>
        <v>0</v>
      </c>
    </row>
    <row r="23" spans="1:12" ht="17.25" customHeight="1">
      <c r="A23" s="7" t="s">
        <v>13</v>
      </c>
      <c r="B23" s="19"/>
      <c r="C23" s="25">
        <f aca="true" t="shared" si="9" ref="C23:J23">C24+C25+C26</f>
        <v>48312200</v>
      </c>
      <c r="D23" s="25">
        <f t="shared" si="9"/>
        <v>0</v>
      </c>
      <c r="E23" s="25">
        <f t="shared" si="9"/>
        <v>20000000</v>
      </c>
      <c r="F23" s="25">
        <f t="shared" si="9"/>
        <v>28312200</v>
      </c>
      <c r="G23" s="25">
        <f t="shared" si="9"/>
        <v>0</v>
      </c>
      <c r="H23" s="25">
        <f t="shared" si="9"/>
        <v>0</v>
      </c>
      <c r="I23" s="25">
        <f t="shared" si="9"/>
        <v>0</v>
      </c>
      <c r="J23" s="25">
        <f t="shared" si="9"/>
        <v>0</v>
      </c>
      <c r="K23" s="21">
        <f t="shared" si="6"/>
        <v>-48312200</v>
      </c>
      <c r="L23" s="4">
        <f t="shared" si="7"/>
        <v>0</v>
      </c>
    </row>
    <row r="24" spans="1:12" ht="45.75" customHeight="1">
      <c r="A24" s="9" t="s">
        <v>62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6"/>
        <v>-3000000</v>
      </c>
      <c r="L24" s="12">
        <f t="shared" si="7"/>
        <v>0</v>
      </c>
    </row>
    <row r="25" spans="1:12" ht="63.75" customHeight="1">
      <c r="A25" s="9" t="s">
        <v>81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6"/>
        <v>-43312200</v>
      </c>
      <c r="L25" s="12">
        <f t="shared" si="7"/>
        <v>0</v>
      </c>
    </row>
    <row r="26" spans="1:12" ht="113.25" customHeight="1">
      <c r="A26" s="39" t="s">
        <v>93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6"/>
        <v>-2000000</v>
      </c>
      <c r="L26" s="12">
        <f t="shared" si="7"/>
        <v>0</v>
      </c>
    </row>
    <row r="27" spans="1:12" ht="18" customHeight="1">
      <c r="A27" s="11" t="s">
        <v>17</v>
      </c>
      <c r="B27" s="37"/>
      <c r="C27" s="28">
        <f aca="true" t="shared" si="10" ref="C27:J27">C28+C50</f>
        <v>306447300</v>
      </c>
      <c r="D27" s="28">
        <f t="shared" si="10"/>
        <v>0</v>
      </c>
      <c r="E27" s="28">
        <f t="shared" si="10"/>
        <v>21550000</v>
      </c>
      <c r="F27" s="28">
        <f t="shared" si="10"/>
        <v>284897300</v>
      </c>
      <c r="G27" s="28">
        <f t="shared" si="10"/>
        <v>0</v>
      </c>
      <c r="H27" s="28">
        <f t="shared" si="10"/>
        <v>0</v>
      </c>
      <c r="I27" s="28">
        <f t="shared" si="10"/>
        <v>0</v>
      </c>
      <c r="J27" s="28">
        <f t="shared" si="10"/>
        <v>0</v>
      </c>
      <c r="K27" s="28">
        <f t="shared" si="6"/>
        <v>-306447300</v>
      </c>
      <c r="L27" s="13">
        <f t="shared" si="7"/>
        <v>0</v>
      </c>
    </row>
    <row r="28" spans="1:12" ht="18" customHeight="1">
      <c r="A28" s="7" t="s">
        <v>14</v>
      </c>
      <c r="B28" s="19"/>
      <c r="C28" s="27">
        <f aca="true" t="shared" si="11" ref="C28:J28">C29+C31+C33+C35+C37+C39+C41+C42+C44+C46+C48</f>
        <v>296147300</v>
      </c>
      <c r="D28" s="27">
        <f t="shared" si="11"/>
        <v>0</v>
      </c>
      <c r="E28" s="27">
        <f t="shared" si="11"/>
        <v>11250000</v>
      </c>
      <c r="F28" s="27">
        <f t="shared" si="11"/>
        <v>284897300</v>
      </c>
      <c r="G28" s="27">
        <f t="shared" si="11"/>
        <v>0</v>
      </c>
      <c r="H28" s="27">
        <f t="shared" si="11"/>
        <v>0</v>
      </c>
      <c r="I28" s="27">
        <f t="shared" si="11"/>
        <v>0</v>
      </c>
      <c r="J28" s="27">
        <f t="shared" si="11"/>
        <v>0</v>
      </c>
      <c r="K28" s="27">
        <f t="shared" si="6"/>
        <v>-296147300</v>
      </c>
      <c r="L28" s="32">
        <f t="shared" si="7"/>
        <v>0</v>
      </c>
    </row>
    <row r="29" spans="1:12" ht="66.75" customHeight="1">
      <c r="A29" s="8" t="s">
        <v>42</v>
      </c>
      <c r="B29" s="36" t="s">
        <v>29</v>
      </c>
      <c r="C29" s="26">
        <f aca="true" t="shared" si="12" ref="C29:C46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6"/>
        <v>-14630400</v>
      </c>
      <c r="L29" s="12">
        <f t="shared" si="7"/>
        <v>0</v>
      </c>
    </row>
    <row r="30" spans="1:12" ht="45.75" customHeight="1">
      <c r="A30" s="41" t="s">
        <v>82</v>
      </c>
      <c r="B30" s="36"/>
      <c r="C30" s="26">
        <f t="shared" si="12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6"/>
        <v>-188000</v>
      </c>
      <c r="L30" s="12">
        <f t="shared" si="7"/>
        <v>0</v>
      </c>
    </row>
    <row r="31" spans="1:12" ht="81.75" customHeight="1">
      <c r="A31" s="8" t="s">
        <v>43</v>
      </c>
      <c r="B31" s="36" t="s">
        <v>29</v>
      </c>
      <c r="C31" s="26">
        <f t="shared" si="12"/>
        <v>105512500</v>
      </c>
      <c r="D31" s="26"/>
      <c r="E31" s="26"/>
      <c r="F31" s="26">
        <v>105512500</v>
      </c>
      <c r="G31" s="26"/>
      <c r="H31" s="26"/>
      <c r="I31" s="26"/>
      <c r="J31" s="26"/>
      <c r="K31" s="26">
        <f t="shared" si="6"/>
        <v>-105512500</v>
      </c>
      <c r="L31" s="12">
        <f t="shared" si="7"/>
        <v>0</v>
      </c>
    </row>
    <row r="32" spans="1:12" ht="47.25" customHeight="1">
      <c r="A32" s="41" t="s">
        <v>83</v>
      </c>
      <c r="B32" s="36"/>
      <c r="C32" s="26">
        <f t="shared" si="12"/>
        <v>1478000</v>
      </c>
      <c r="D32" s="26"/>
      <c r="E32" s="26"/>
      <c r="F32" s="26">
        <v>1478000</v>
      </c>
      <c r="G32" s="26">
        <f aca="true" t="shared" si="13" ref="G32:G49">H32+I32+J32</f>
        <v>0</v>
      </c>
      <c r="H32" s="26"/>
      <c r="I32" s="26"/>
      <c r="J32" s="26"/>
      <c r="K32" s="26">
        <f aca="true" t="shared" si="14" ref="K32:K51">G32-C32</f>
        <v>-1478000</v>
      </c>
      <c r="L32" s="12">
        <f t="shared" si="7"/>
        <v>0</v>
      </c>
    </row>
    <row r="33" spans="1:12" ht="63" customHeight="1">
      <c r="A33" s="8" t="s">
        <v>44</v>
      </c>
      <c r="B33" s="36" t="s">
        <v>29</v>
      </c>
      <c r="C33" s="26">
        <f t="shared" si="12"/>
        <v>27119800</v>
      </c>
      <c r="D33" s="26"/>
      <c r="E33" s="26">
        <v>11250000</v>
      </c>
      <c r="F33" s="26">
        <v>15869800</v>
      </c>
      <c r="G33" s="26">
        <f t="shared" si="13"/>
        <v>0</v>
      </c>
      <c r="H33" s="26"/>
      <c r="I33" s="26"/>
      <c r="J33" s="26"/>
      <c r="K33" s="26">
        <f t="shared" si="14"/>
        <v>-27119800</v>
      </c>
      <c r="L33" s="12">
        <f t="shared" si="7"/>
        <v>0</v>
      </c>
    </row>
    <row r="34" spans="1:12" ht="47.25" customHeight="1">
      <c r="A34" s="8" t="s">
        <v>84</v>
      </c>
      <c r="B34" s="36"/>
      <c r="C34" s="26">
        <f t="shared" si="12"/>
        <v>348000</v>
      </c>
      <c r="D34" s="26"/>
      <c r="E34" s="26"/>
      <c r="F34" s="26">
        <v>348000</v>
      </c>
      <c r="G34" s="26">
        <f t="shared" si="13"/>
        <v>0</v>
      </c>
      <c r="H34" s="26"/>
      <c r="I34" s="26"/>
      <c r="J34" s="26"/>
      <c r="K34" s="26">
        <f t="shared" si="14"/>
        <v>-348000</v>
      </c>
      <c r="L34" s="12">
        <f t="shared" si="7"/>
        <v>0</v>
      </c>
    </row>
    <row r="35" spans="1:12" ht="63" customHeight="1">
      <c r="A35" s="44" t="s">
        <v>85</v>
      </c>
      <c r="B35" s="36" t="s">
        <v>29</v>
      </c>
      <c r="C35" s="26">
        <f t="shared" si="12"/>
        <v>87884600</v>
      </c>
      <c r="D35" s="26"/>
      <c r="E35" s="26"/>
      <c r="F35" s="26">
        <v>87884600</v>
      </c>
      <c r="G35" s="26">
        <f t="shared" si="13"/>
        <v>0</v>
      </c>
      <c r="H35" s="26"/>
      <c r="I35" s="26"/>
      <c r="J35" s="26"/>
      <c r="K35" s="26">
        <f t="shared" si="14"/>
        <v>-87884600</v>
      </c>
      <c r="L35" s="12">
        <f t="shared" si="7"/>
        <v>0</v>
      </c>
    </row>
    <row r="36" spans="1:12" ht="51.75" customHeight="1">
      <c r="A36" s="8" t="s">
        <v>68</v>
      </c>
      <c r="B36" s="36"/>
      <c r="C36" s="26">
        <f t="shared" si="12"/>
        <v>1128000</v>
      </c>
      <c r="D36" s="26"/>
      <c r="E36" s="26"/>
      <c r="F36" s="26">
        <v>1128000</v>
      </c>
      <c r="G36" s="26">
        <f t="shared" si="13"/>
        <v>0</v>
      </c>
      <c r="H36" s="26"/>
      <c r="I36" s="26"/>
      <c r="J36" s="26"/>
      <c r="K36" s="26">
        <f t="shared" si="14"/>
        <v>-1128000</v>
      </c>
      <c r="L36" s="12">
        <f t="shared" si="7"/>
        <v>0</v>
      </c>
    </row>
    <row r="37" spans="1:12" ht="78" customHeight="1">
      <c r="A37" s="8" t="s">
        <v>45</v>
      </c>
      <c r="B37" s="36" t="s">
        <v>29</v>
      </c>
      <c r="C37" s="26">
        <f t="shared" si="12"/>
        <v>10000000</v>
      </c>
      <c r="D37" s="26"/>
      <c r="E37" s="26"/>
      <c r="F37" s="26">
        <v>10000000</v>
      </c>
      <c r="G37" s="26">
        <f t="shared" si="13"/>
        <v>0</v>
      </c>
      <c r="H37" s="26"/>
      <c r="I37" s="26"/>
      <c r="J37" s="26"/>
      <c r="K37" s="26">
        <f t="shared" si="14"/>
        <v>-10000000</v>
      </c>
      <c r="L37" s="12">
        <f t="shared" si="7"/>
        <v>0</v>
      </c>
    </row>
    <row r="38" spans="1:12" ht="49.5" customHeight="1">
      <c r="A38" s="8" t="s">
        <v>69</v>
      </c>
      <c r="B38" s="36"/>
      <c r="C38" s="26">
        <f t="shared" si="12"/>
        <v>316000</v>
      </c>
      <c r="D38" s="26"/>
      <c r="E38" s="26"/>
      <c r="F38" s="26">
        <v>316000</v>
      </c>
      <c r="G38" s="26">
        <f t="shared" si="13"/>
        <v>0</v>
      </c>
      <c r="H38" s="26"/>
      <c r="I38" s="26"/>
      <c r="J38" s="26"/>
      <c r="K38" s="26">
        <f t="shared" si="14"/>
        <v>-316000</v>
      </c>
      <c r="L38" s="12">
        <f t="shared" si="7"/>
        <v>0</v>
      </c>
    </row>
    <row r="39" spans="1:12" ht="80.25" customHeight="1">
      <c r="A39" s="9" t="s">
        <v>86</v>
      </c>
      <c r="B39" s="36" t="s">
        <v>29</v>
      </c>
      <c r="C39" s="26">
        <f t="shared" si="12"/>
        <v>10000000</v>
      </c>
      <c r="D39" s="26"/>
      <c r="E39" s="26"/>
      <c r="F39" s="26">
        <v>10000000</v>
      </c>
      <c r="G39" s="26">
        <f t="shared" si="13"/>
        <v>0</v>
      </c>
      <c r="H39" s="26"/>
      <c r="I39" s="26"/>
      <c r="J39" s="26"/>
      <c r="K39" s="26">
        <f t="shared" si="14"/>
        <v>-10000000</v>
      </c>
      <c r="L39" s="12">
        <f t="shared" si="7"/>
        <v>0</v>
      </c>
    </row>
    <row r="40" spans="1:12" ht="50.25" customHeight="1">
      <c r="A40" s="8" t="s">
        <v>71</v>
      </c>
      <c r="B40" s="36"/>
      <c r="C40" s="26">
        <f t="shared" si="12"/>
        <v>459000</v>
      </c>
      <c r="D40" s="26"/>
      <c r="E40" s="26"/>
      <c r="F40" s="42">
        <v>459000</v>
      </c>
      <c r="G40" s="26">
        <f t="shared" si="13"/>
        <v>0</v>
      </c>
      <c r="H40" s="26"/>
      <c r="I40" s="26"/>
      <c r="J40" s="26"/>
      <c r="K40" s="26">
        <f t="shared" si="14"/>
        <v>-459000</v>
      </c>
      <c r="L40" s="12">
        <f t="shared" si="7"/>
        <v>0</v>
      </c>
    </row>
    <row r="41" spans="1:12" ht="78.75" customHeight="1">
      <c r="A41" s="8" t="s">
        <v>87</v>
      </c>
      <c r="B41" s="36" t="s">
        <v>29</v>
      </c>
      <c r="C41" s="26">
        <f t="shared" si="12"/>
        <v>18000000</v>
      </c>
      <c r="D41" s="26"/>
      <c r="E41" s="26"/>
      <c r="F41" s="26">
        <v>18000000</v>
      </c>
      <c r="G41" s="26">
        <f t="shared" si="13"/>
        <v>0</v>
      </c>
      <c r="H41" s="26"/>
      <c r="I41" s="26"/>
      <c r="J41" s="26"/>
      <c r="K41" s="26">
        <f t="shared" si="14"/>
        <v>-18000000</v>
      </c>
      <c r="L41" s="12">
        <f t="shared" si="7"/>
        <v>0</v>
      </c>
    </row>
    <row r="42" spans="1:12" ht="129.75" customHeight="1">
      <c r="A42" s="8" t="s">
        <v>55</v>
      </c>
      <c r="B42" s="36" t="s">
        <v>29</v>
      </c>
      <c r="C42" s="26">
        <f t="shared" si="12"/>
        <v>10000000</v>
      </c>
      <c r="D42" s="26"/>
      <c r="E42" s="26"/>
      <c r="F42" s="26">
        <v>10000000</v>
      </c>
      <c r="G42" s="26">
        <f t="shared" si="13"/>
        <v>0</v>
      </c>
      <c r="H42" s="26"/>
      <c r="I42" s="26"/>
      <c r="J42" s="26"/>
      <c r="K42" s="26">
        <f t="shared" si="14"/>
        <v>-10000000</v>
      </c>
      <c r="L42" s="12">
        <f t="shared" si="7"/>
        <v>0</v>
      </c>
    </row>
    <row r="43" spans="1:12" ht="48.75" customHeight="1">
      <c r="A43" s="8" t="s">
        <v>68</v>
      </c>
      <c r="B43" s="36" t="s">
        <v>29</v>
      </c>
      <c r="C43" s="26">
        <f t="shared" si="12"/>
        <v>1715600</v>
      </c>
      <c r="D43" s="26"/>
      <c r="E43" s="26"/>
      <c r="F43" s="26">
        <v>1715600</v>
      </c>
      <c r="G43" s="26">
        <f t="shared" si="13"/>
        <v>0</v>
      </c>
      <c r="H43" s="26"/>
      <c r="I43" s="26"/>
      <c r="J43" s="26"/>
      <c r="K43" s="26">
        <f t="shared" si="14"/>
        <v>-1715600</v>
      </c>
      <c r="L43" s="12">
        <f t="shared" si="7"/>
        <v>0</v>
      </c>
    </row>
    <row r="44" spans="1:12" ht="126" customHeight="1">
      <c r="A44" s="8" t="s">
        <v>56</v>
      </c>
      <c r="B44" s="36" t="s">
        <v>29</v>
      </c>
      <c r="C44" s="26">
        <f t="shared" si="12"/>
        <v>10000000</v>
      </c>
      <c r="D44" s="26"/>
      <c r="E44" s="26"/>
      <c r="F44" s="26">
        <v>10000000</v>
      </c>
      <c r="G44" s="26">
        <f t="shared" si="13"/>
        <v>0</v>
      </c>
      <c r="H44" s="26"/>
      <c r="I44" s="26"/>
      <c r="J44" s="26"/>
      <c r="K44" s="26">
        <f t="shared" si="14"/>
        <v>-10000000</v>
      </c>
      <c r="L44" s="12">
        <f t="shared" si="7"/>
        <v>0</v>
      </c>
    </row>
    <row r="45" spans="1:12" ht="48.75" customHeight="1">
      <c r="A45" s="8" t="s">
        <v>69</v>
      </c>
      <c r="B45" s="36"/>
      <c r="C45" s="26">
        <f t="shared" si="12"/>
        <v>128000</v>
      </c>
      <c r="D45" s="26"/>
      <c r="E45" s="26"/>
      <c r="F45" s="26">
        <v>128000</v>
      </c>
      <c r="G45" s="26">
        <f t="shared" si="13"/>
        <v>0</v>
      </c>
      <c r="H45" s="26"/>
      <c r="I45" s="26"/>
      <c r="J45" s="26"/>
      <c r="K45" s="26">
        <f t="shared" si="14"/>
        <v>-128000</v>
      </c>
      <c r="L45" s="12">
        <f t="shared" si="7"/>
        <v>0</v>
      </c>
    </row>
    <row r="46" spans="1:12" ht="66.75" customHeight="1">
      <c r="A46" s="8" t="s">
        <v>48</v>
      </c>
      <c r="B46" s="36" t="s">
        <v>29</v>
      </c>
      <c r="C46" s="26">
        <f t="shared" si="12"/>
        <v>1500000</v>
      </c>
      <c r="D46" s="26"/>
      <c r="E46" s="26"/>
      <c r="F46" s="26">
        <v>1500000</v>
      </c>
      <c r="G46" s="26">
        <f t="shared" si="13"/>
        <v>0</v>
      </c>
      <c r="H46" s="26"/>
      <c r="I46" s="26"/>
      <c r="J46" s="35"/>
      <c r="K46" s="26">
        <f t="shared" si="14"/>
        <v>-1500000</v>
      </c>
      <c r="L46" s="12">
        <f t="shared" si="7"/>
        <v>0</v>
      </c>
    </row>
    <row r="47" spans="1:12" ht="47.25" customHeight="1">
      <c r="A47" s="9" t="s">
        <v>69</v>
      </c>
      <c r="B47" s="36"/>
      <c r="C47" s="26">
        <f>C48</f>
        <v>1500000</v>
      </c>
      <c r="D47" s="26">
        <f>D48</f>
        <v>0</v>
      </c>
      <c r="E47" s="26">
        <f>E48</f>
        <v>0</v>
      </c>
      <c r="F47" s="26">
        <v>1500000</v>
      </c>
      <c r="G47" s="26">
        <f t="shared" si="13"/>
        <v>0</v>
      </c>
      <c r="H47" s="26">
        <f>H48</f>
        <v>0</v>
      </c>
      <c r="I47" s="26">
        <f>I48</f>
        <v>0</v>
      </c>
      <c r="J47" s="46"/>
      <c r="K47" s="26">
        <f t="shared" si="14"/>
        <v>-1500000</v>
      </c>
      <c r="L47" s="12">
        <f t="shared" si="7"/>
        <v>0</v>
      </c>
    </row>
    <row r="48" spans="1:12" ht="66" customHeight="1">
      <c r="A48" s="9" t="s">
        <v>88</v>
      </c>
      <c r="B48" s="36" t="s">
        <v>29</v>
      </c>
      <c r="C48" s="26">
        <f>D48+E48+F48</f>
        <v>1500000</v>
      </c>
      <c r="D48" s="26"/>
      <c r="E48" s="26"/>
      <c r="F48" s="26">
        <v>1500000</v>
      </c>
      <c r="G48" s="26">
        <f t="shared" si="13"/>
        <v>0</v>
      </c>
      <c r="H48" s="26"/>
      <c r="I48" s="26"/>
      <c r="J48" s="26"/>
      <c r="K48" s="26">
        <f t="shared" si="14"/>
        <v>-1500000</v>
      </c>
      <c r="L48" s="12">
        <f t="shared" si="7"/>
        <v>0</v>
      </c>
    </row>
    <row r="49" spans="1:12" ht="46.5" customHeight="1">
      <c r="A49" s="9" t="s">
        <v>69</v>
      </c>
      <c r="B49" s="36"/>
      <c r="C49" s="26">
        <f>D49+E49+F49</f>
        <v>1500000</v>
      </c>
      <c r="D49" s="26"/>
      <c r="E49" s="26"/>
      <c r="F49" s="26">
        <v>1500000</v>
      </c>
      <c r="G49" s="26">
        <f t="shared" si="13"/>
        <v>0</v>
      </c>
      <c r="H49" s="26"/>
      <c r="I49" s="26"/>
      <c r="J49" s="26"/>
      <c r="K49" s="26">
        <f t="shared" si="14"/>
        <v>-1500000</v>
      </c>
      <c r="L49" s="12">
        <f t="shared" si="7"/>
        <v>0</v>
      </c>
    </row>
    <row r="50" spans="1:12" ht="29.25" customHeight="1">
      <c r="A50" s="10" t="s">
        <v>40</v>
      </c>
      <c r="B50" s="36"/>
      <c r="C50" s="26">
        <f aca="true" t="shared" si="15" ref="C50:J50">C51</f>
        <v>10300000</v>
      </c>
      <c r="D50" s="26">
        <f t="shared" si="15"/>
        <v>0</v>
      </c>
      <c r="E50" s="26">
        <f t="shared" si="15"/>
        <v>10300000</v>
      </c>
      <c r="F50" s="26">
        <f t="shared" si="15"/>
        <v>0</v>
      </c>
      <c r="G50" s="26">
        <f t="shared" si="15"/>
        <v>0</v>
      </c>
      <c r="H50" s="26">
        <f t="shared" si="15"/>
        <v>0</v>
      </c>
      <c r="I50" s="26">
        <f t="shared" si="15"/>
        <v>0</v>
      </c>
      <c r="J50" s="26">
        <f t="shared" si="15"/>
        <v>0</v>
      </c>
      <c r="K50" s="26">
        <f t="shared" si="14"/>
        <v>-10300000</v>
      </c>
      <c r="L50" s="12">
        <f t="shared" si="7"/>
        <v>0</v>
      </c>
    </row>
    <row r="51" spans="1:12" ht="37.5" customHeight="1">
      <c r="A51" s="9" t="s">
        <v>41</v>
      </c>
      <c r="B51" s="36" t="s">
        <v>29</v>
      </c>
      <c r="C51" s="26">
        <f>D51+E51+F51</f>
        <v>10300000</v>
      </c>
      <c r="D51" s="26"/>
      <c r="E51" s="26">
        <v>10300000</v>
      </c>
      <c r="F51" s="26"/>
      <c r="G51" s="26"/>
      <c r="H51" s="26"/>
      <c r="I51" s="26"/>
      <c r="J51" s="26"/>
      <c r="K51" s="26">
        <f t="shared" si="14"/>
        <v>-10300000</v>
      </c>
      <c r="L51" s="12">
        <f t="shared" si="7"/>
        <v>0</v>
      </c>
    </row>
    <row r="52" spans="1:12" ht="24" customHeight="1">
      <c r="A52" s="33" t="s">
        <v>18</v>
      </c>
      <c r="B52" s="38"/>
      <c r="C52" s="28">
        <f aca="true" t="shared" si="16" ref="C52:F53">C53</f>
        <v>21707400</v>
      </c>
      <c r="D52" s="28">
        <f t="shared" si="16"/>
        <v>0</v>
      </c>
      <c r="E52" s="28">
        <f t="shared" si="16"/>
        <v>21707400</v>
      </c>
      <c r="F52" s="28">
        <f t="shared" si="16"/>
        <v>0</v>
      </c>
      <c r="G52" s="34">
        <f>H52+I52+J52</f>
        <v>0</v>
      </c>
      <c r="H52" s="28">
        <f aca="true" t="shared" si="17" ref="H52:J53">H53</f>
        <v>0</v>
      </c>
      <c r="I52" s="28">
        <f t="shared" si="17"/>
        <v>0</v>
      </c>
      <c r="J52" s="28">
        <f t="shared" si="17"/>
        <v>0</v>
      </c>
      <c r="K52" s="28">
        <f aca="true" t="shared" si="18" ref="K52:K68">G52-C52</f>
        <v>-21707400</v>
      </c>
      <c r="L52" s="13">
        <f aca="true" t="shared" si="19" ref="L52:L68">G52/C52*100</f>
        <v>0</v>
      </c>
    </row>
    <row r="53" spans="1:12" ht="24" customHeight="1">
      <c r="A53" s="10" t="s">
        <v>34</v>
      </c>
      <c r="B53" s="36"/>
      <c r="C53" s="26">
        <f t="shared" si="16"/>
        <v>21707400</v>
      </c>
      <c r="D53" s="26">
        <f t="shared" si="16"/>
        <v>0</v>
      </c>
      <c r="E53" s="26">
        <f t="shared" si="16"/>
        <v>21707400</v>
      </c>
      <c r="F53" s="26">
        <f t="shared" si="16"/>
        <v>0</v>
      </c>
      <c r="G53" s="26">
        <f>H53+I53+J53</f>
        <v>0</v>
      </c>
      <c r="H53" s="26">
        <f t="shared" si="17"/>
        <v>0</v>
      </c>
      <c r="I53" s="26">
        <f t="shared" si="17"/>
        <v>0</v>
      </c>
      <c r="J53" s="26">
        <f t="shared" si="17"/>
        <v>0</v>
      </c>
      <c r="K53" s="27">
        <f t="shared" si="18"/>
        <v>-21707400</v>
      </c>
      <c r="L53" s="32">
        <f t="shared" si="19"/>
        <v>0</v>
      </c>
    </row>
    <row r="54" spans="1:12" ht="35.25" customHeight="1">
      <c r="A54" s="9" t="s">
        <v>35</v>
      </c>
      <c r="B54" s="36" t="s">
        <v>29</v>
      </c>
      <c r="C54" s="26">
        <f>D54+E54+F54</f>
        <v>21707400</v>
      </c>
      <c r="D54" s="26"/>
      <c r="E54" s="26">
        <v>21707400</v>
      </c>
      <c r="F54" s="26"/>
      <c r="G54" s="26">
        <f>H54+I54+J54</f>
        <v>0</v>
      </c>
      <c r="H54" s="26"/>
      <c r="I54" s="26"/>
      <c r="J54" s="26"/>
      <c r="K54" s="27">
        <f t="shared" si="18"/>
        <v>-21707400</v>
      </c>
      <c r="L54" s="32">
        <f t="shared" si="19"/>
        <v>0</v>
      </c>
    </row>
    <row r="55" spans="1:12" ht="35.25" customHeight="1">
      <c r="A55" s="6" t="s">
        <v>32</v>
      </c>
      <c r="B55" s="6"/>
      <c r="C55" s="28">
        <f aca="true" t="shared" si="20" ref="C55:J55">C56+C59</f>
        <v>38803200</v>
      </c>
      <c r="D55" s="28">
        <f t="shared" si="20"/>
        <v>0</v>
      </c>
      <c r="E55" s="28">
        <f t="shared" si="20"/>
        <v>0</v>
      </c>
      <c r="F55" s="28">
        <f t="shared" si="20"/>
        <v>38803200</v>
      </c>
      <c r="G55" s="28">
        <f t="shared" si="20"/>
        <v>0</v>
      </c>
      <c r="H55" s="28">
        <f t="shared" si="20"/>
        <v>0</v>
      </c>
      <c r="I55" s="28">
        <f t="shared" si="20"/>
        <v>0</v>
      </c>
      <c r="J55" s="28">
        <f t="shared" si="20"/>
        <v>0</v>
      </c>
      <c r="K55" s="28">
        <f t="shared" si="18"/>
        <v>-38803200</v>
      </c>
      <c r="L55" s="13">
        <f t="shared" si="19"/>
        <v>0</v>
      </c>
    </row>
    <row r="56" spans="1:12" ht="17.25" customHeight="1">
      <c r="A56" s="7" t="s">
        <v>49</v>
      </c>
      <c r="B56" s="19"/>
      <c r="C56" s="27">
        <f>C57+C58</f>
        <v>8600000</v>
      </c>
      <c r="D56" s="27">
        <f aca="true" t="shared" si="21" ref="D56:J56">D57+D58</f>
        <v>0</v>
      </c>
      <c r="E56" s="27">
        <f t="shared" si="21"/>
        <v>0</v>
      </c>
      <c r="F56" s="27">
        <f t="shared" si="21"/>
        <v>8600000</v>
      </c>
      <c r="G56" s="27">
        <f t="shared" si="21"/>
        <v>0</v>
      </c>
      <c r="H56" s="27">
        <f t="shared" si="21"/>
        <v>0</v>
      </c>
      <c r="I56" s="27">
        <f t="shared" si="21"/>
        <v>0</v>
      </c>
      <c r="J56" s="27">
        <f t="shared" si="21"/>
        <v>0</v>
      </c>
      <c r="K56" s="27">
        <f t="shared" si="18"/>
        <v>-8600000</v>
      </c>
      <c r="L56" s="32">
        <f t="shared" si="19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8"/>
        <v>-6600000</v>
      </c>
      <c r="L57" s="12">
        <f t="shared" si="19"/>
        <v>0</v>
      </c>
    </row>
    <row r="58" spans="1:12" ht="75.75" customHeight="1">
      <c r="A58" s="44" t="s">
        <v>89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8"/>
        <v>-2000000</v>
      </c>
      <c r="L58" s="12">
        <f t="shared" si="19"/>
        <v>0</v>
      </c>
    </row>
    <row r="59" spans="1:12" ht="27" customHeight="1">
      <c r="A59" s="7" t="s">
        <v>33</v>
      </c>
      <c r="B59" s="36"/>
      <c r="C59" s="27">
        <f aca="true" t="shared" si="22" ref="C59:J59">C60+C62+C64+C66+C67+C68</f>
        <v>30203200</v>
      </c>
      <c r="D59" s="27">
        <f t="shared" si="22"/>
        <v>0</v>
      </c>
      <c r="E59" s="27">
        <f t="shared" si="22"/>
        <v>0</v>
      </c>
      <c r="F59" s="27">
        <f t="shared" si="22"/>
        <v>30203200</v>
      </c>
      <c r="G59" s="27">
        <f t="shared" si="22"/>
        <v>0</v>
      </c>
      <c r="H59" s="27">
        <f t="shared" si="22"/>
        <v>0</v>
      </c>
      <c r="I59" s="27">
        <f t="shared" si="22"/>
        <v>0</v>
      </c>
      <c r="J59" s="27">
        <f t="shared" si="22"/>
        <v>0</v>
      </c>
      <c r="K59" s="27">
        <f t="shared" si="18"/>
        <v>-30203200</v>
      </c>
      <c r="L59" s="32">
        <f t="shared" si="19"/>
        <v>0</v>
      </c>
    </row>
    <row r="60" spans="1:12" ht="81" customHeight="1">
      <c r="A60" s="47" t="s">
        <v>51</v>
      </c>
      <c r="B60" s="36" t="s">
        <v>29</v>
      </c>
      <c r="C60" s="26">
        <f aca="true" t="shared" si="23" ref="C60:C68">D60+E60+F60</f>
        <v>5300000</v>
      </c>
      <c r="D60" s="26"/>
      <c r="E60" s="26"/>
      <c r="F60" s="26">
        <v>5300000</v>
      </c>
      <c r="G60" s="26"/>
      <c r="H60" s="26"/>
      <c r="I60" s="26"/>
      <c r="J60" s="26"/>
      <c r="K60" s="27">
        <f t="shared" si="18"/>
        <v>-5300000</v>
      </c>
      <c r="L60" s="32">
        <f t="shared" si="19"/>
        <v>0</v>
      </c>
    </row>
    <row r="61" spans="1:12" ht="51.75" customHeight="1">
      <c r="A61" s="8" t="s">
        <v>90</v>
      </c>
      <c r="B61" s="36"/>
      <c r="C61" s="26">
        <f t="shared" si="23"/>
        <v>2800000</v>
      </c>
      <c r="D61" s="26"/>
      <c r="E61" s="26"/>
      <c r="F61" s="26">
        <v>2800000</v>
      </c>
      <c r="G61" s="26"/>
      <c r="H61" s="26"/>
      <c r="I61" s="26"/>
      <c r="J61" s="26"/>
      <c r="K61" s="27">
        <f t="shared" si="18"/>
        <v>-2800000</v>
      </c>
      <c r="L61" s="32">
        <f t="shared" si="19"/>
        <v>0</v>
      </c>
    </row>
    <row r="62" spans="1:12" ht="63.75" customHeight="1">
      <c r="A62" s="45" t="s">
        <v>52</v>
      </c>
      <c r="B62" s="36" t="s">
        <v>29</v>
      </c>
      <c r="C62" s="26">
        <f t="shared" si="23"/>
        <v>10000000</v>
      </c>
      <c r="D62" s="26"/>
      <c r="E62" s="26"/>
      <c r="F62" s="26">
        <v>10000000</v>
      </c>
      <c r="G62" s="26"/>
      <c r="H62" s="26"/>
      <c r="I62" s="26"/>
      <c r="J62" s="26"/>
      <c r="K62" s="27">
        <f t="shared" si="18"/>
        <v>-10000000</v>
      </c>
      <c r="L62" s="32">
        <f t="shared" si="19"/>
        <v>0</v>
      </c>
    </row>
    <row r="63" spans="1:12" ht="48" customHeight="1">
      <c r="A63" s="44" t="s">
        <v>75</v>
      </c>
      <c r="B63" s="36"/>
      <c r="C63" s="26">
        <f t="shared" si="23"/>
        <v>1830400</v>
      </c>
      <c r="D63" s="26"/>
      <c r="E63" s="26"/>
      <c r="F63" s="26">
        <v>1830400</v>
      </c>
      <c r="G63" s="26"/>
      <c r="H63" s="26"/>
      <c r="I63" s="26"/>
      <c r="J63" s="26"/>
      <c r="K63" s="27">
        <f t="shared" si="18"/>
        <v>-1830400</v>
      </c>
      <c r="L63" s="32">
        <f t="shared" si="19"/>
        <v>0</v>
      </c>
    </row>
    <row r="64" spans="1:12" ht="63.75" customHeight="1">
      <c r="A64" s="44" t="s">
        <v>53</v>
      </c>
      <c r="B64" s="36" t="s">
        <v>29</v>
      </c>
      <c r="C64" s="26">
        <f t="shared" si="23"/>
        <v>10000000</v>
      </c>
      <c r="D64" s="26"/>
      <c r="E64" s="26"/>
      <c r="F64" s="26">
        <v>10000000</v>
      </c>
      <c r="G64" s="26"/>
      <c r="H64" s="26"/>
      <c r="I64" s="26"/>
      <c r="J64" s="26"/>
      <c r="K64" s="27">
        <f t="shared" si="18"/>
        <v>-10000000</v>
      </c>
      <c r="L64" s="32">
        <f t="shared" si="19"/>
        <v>0</v>
      </c>
    </row>
    <row r="65" spans="1:12" ht="45" customHeight="1">
      <c r="A65" s="44" t="s">
        <v>54</v>
      </c>
      <c r="B65" s="36"/>
      <c r="C65" s="26">
        <f t="shared" si="23"/>
        <v>2500000</v>
      </c>
      <c r="D65" s="26"/>
      <c r="E65" s="26"/>
      <c r="F65" s="26">
        <v>2500000</v>
      </c>
      <c r="G65" s="26"/>
      <c r="H65" s="26"/>
      <c r="I65" s="26"/>
      <c r="J65" s="26"/>
      <c r="K65" s="27">
        <f t="shared" si="18"/>
        <v>-2500000</v>
      </c>
      <c r="L65" s="32">
        <f t="shared" si="19"/>
        <v>0</v>
      </c>
    </row>
    <row r="66" spans="1:12" ht="93" customHeight="1">
      <c r="A66" s="44" t="s">
        <v>91</v>
      </c>
      <c r="B66" s="36" t="s">
        <v>29</v>
      </c>
      <c r="C66" s="26">
        <f t="shared" si="23"/>
        <v>1500000</v>
      </c>
      <c r="D66" s="26"/>
      <c r="E66" s="26"/>
      <c r="F66" s="26">
        <v>1500000</v>
      </c>
      <c r="G66" s="26"/>
      <c r="H66" s="26"/>
      <c r="I66" s="26"/>
      <c r="J66" s="26"/>
      <c r="K66" s="27">
        <f t="shared" si="18"/>
        <v>-1500000</v>
      </c>
      <c r="L66" s="32">
        <f t="shared" si="19"/>
        <v>0</v>
      </c>
    </row>
    <row r="67" spans="1:12" ht="53.25" customHeight="1">
      <c r="A67" s="44" t="s">
        <v>95</v>
      </c>
      <c r="B67" s="36" t="s">
        <v>29</v>
      </c>
      <c r="C67" s="26">
        <f t="shared" si="23"/>
        <v>2000000</v>
      </c>
      <c r="D67" s="26"/>
      <c r="E67" s="26"/>
      <c r="F67" s="26">
        <v>2000000</v>
      </c>
      <c r="G67" s="26"/>
      <c r="H67" s="26"/>
      <c r="I67" s="26"/>
      <c r="J67" s="26"/>
      <c r="K67" s="27">
        <f t="shared" si="18"/>
        <v>-2000000</v>
      </c>
      <c r="L67" s="32">
        <f t="shared" si="19"/>
        <v>0</v>
      </c>
    </row>
    <row r="68" spans="1:12" ht="66.75" customHeight="1">
      <c r="A68" s="8" t="s">
        <v>59</v>
      </c>
      <c r="B68" s="36" t="s">
        <v>29</v>
      </c>
      <c r="C68" s="26">
        <f t="shared" si="23"/>
        <v>1403200</v>
      </c>
      <c r="D68" s="26"/>
      <c r="E68" s="26"/>
      <c r="F68" s="26">
        <v>1403200</v>
      </c>
      <c r="G68" s="26">
        <f>H68+I68+J68</f>
        <v>0</v>
      </c>
      <c r="H68" s="26"/>
      <c r="I68" s="26"/>
      <c r="J68" s="26"/>
      <c r="K68" s="27">
        <f t="shared" si="18"/>
        <v>-1403200</v>
      </c>
      <c r="L68" s="32">
        <f t="shared" si="19"/>
        <v>0</v>
      </c>
    </row>
    <row r="69" spans="1:12" s="5" customFormat="1" ht="33.75" customHeight="1">
      <c r="A69" s="6" t="s">
        <v>19</v>
      </c>
      <c r="B69" s="6"/>
      <c r="C69" s="28">
        <f aca="true" t="shared" si="24" ref="C69:J69">C9+C18+C27+C52+C55</f>
        <v>632434000</v>
      </c>
      <c r="D69" s="28">
        <f t="shared" si="24"/>
        <v>0</v>
      </c>
      <c r="E69" s="28">
        <f t="shared" si="24"/>
        <v>85421300</v>
      </c>
      <c r="F69" s="28">
        <f t="shared" si="24"/>
        <v>547012700</v>
      </c>
      <c r="G69" s="28">
        <f t="shared" si="24"/>
        <v>0</v>
      </c>
      <c r="H69" s="28">
        <f t="shared" si="24"/>
        <v>0</v>
      </c>
      <c r="I69" s="28">
        <f t="shared" si="24"/>
        <v>0</v>
      </c>
      <c r="J69" s="28">
        <f t="shared" si="24"/>
        <v>0</v>
      </c>
      <c r="K69" s="28">
        <f>G69-C69</f>
        <v>-632434000</v>
      </c>
      <c r="L69" s="13">
        <f>G69/C69*100</f>
        <v>0</v>
      </c>
    </row>
    <row r="71" spans="1:4" ht="17.25" customHeight="1">
      <c r="A71" s="18" t="s">
        <v>22</v>
      </c>
      <c r="D71" s="18" t="s">
        <v>26</v>
      </c>
    </row>
    <row r="72" ht="33" customHeight="1">
      <c r="A72" s="1" t="s">
        <v>31</v>
      </c>
    </row>
    <row r="73" ht="15">
      <c r="B73" s="18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7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73"/>
  <sheetViews>
    <sheetView showZeros="0" view="pageBreakPreview" zoomScale="75" zoomScaleSheetLayoutView="75" workbookViewId="0" topLeftCell="A1">
      <pane xSplit="1" ySplit="8" topLeftCell="B15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C59" sqref="C59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80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/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/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/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52">
        <f>D20+E20+F20</f>
        <v>35000</v>
      </c>
      <c r="D20" s="52"/>
      <c r="E20" s="52"/>
      <c r="F20" s="52">
        <v>35000</v>
      </c>
      <c r="G20" s="52">
        <f>H20+I20+J20</f>
        <v>0</v>
      </c>
      <c r="H20" s="52"/>
      <c r="I20" s="52"/>
      <c r="J20" s="52"/>
      <c r="K20" s="53">
        <f t="shared" si="1"/>
        <v>-35000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10000</v>
      </c>
      <c r="D21" s="52"/>
      <c r="E21" s="52"/>
      <c r="F21" s="52">
        <v>10000</v>
      </c>
      <c r="G21" s="52">
        <f>H21+I21+J21</f>
        <v>0</v>
      </c>
      <c r="H21" s="52"/>
      <c r="I21" s="52"/>
      <c r="J21" s="52"/>
      <c r="K21" s="53">
        <f t="shared" si="1"/>
        <v>-10000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C28+C50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1"/>
        <v>-306447.3</v>
      </c>
      <c r="L27" s="13">
        <f t="shared" si="2"/>
        <v>0</v>
      </c>
    </row>
    <row r="28" spans="1:12" ht="18" customHeight="1">
      <c r="A28" s="7" t="s">
        <v>14</v>
      </c>
      <c r="B28" s="19"/>
      <c r="C28" s="50">
        <f aca="true" t="shared" si="9" ref="C28:J28">C29+C31+C33+C35+C37+C39+C41+C42+C44+C46+C48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1"/>
        <v>-296147.3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6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/>
      <c r="H31" s="55"/>
      <c r="I31" s="55"/>
      <c r="J31" s="55"/>
      <c r="K31" s="55">
        <f t="shared" si="1"/>
        <v>-105512.5</v>
      </c>
      <c r="L31" s="12">
        <f t="shared" si="2"/>
        <v>0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aca="true" t="shared" si="11" ref="G32:G49">H32+I32+J32</f>
        <v>0</v>
      </c>
      <c r="H32" s="55"/>
      <c r="I32" s="55"/>
      <c r="J32" s="55"/>
      <c r="K32" s="55">
        <f t="shared" si="1"/>
        <v>-1478</v>
      </c>
      <c r="L32" s="12">
        <f t="shared" si="2"/>
        <v>0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 t="shared" si="11"/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 t="shared" si="11"/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69">G41-C41</f>
        <v>-18000</v>
      </c>
      <c r="L41" s="12">
        <f aca="true" t="shared" si="13" ref="L41:L69">G41/C41*100</f>
        <v>0</v>
      </c>
    </row>
    <row r="42" spans="1:12" ht="129.75" customHeight="1">
      <c r="A42" s="8" t="s">
        <v>55</v>
      </c>
      <c r="B42" s="36" t="s">
        <v>29</v>
      </c>
      <c r="C42" s="55">
        <f t="shared" si="10"/>
        <v>10000</v>
      </c>
      <c r="D42" s="55"/>
      <c r="E42" s="55"/>
      <c r="F42" s="55">
        <v>10000</v>
      </c>
      <c r="G42" s="55">
        <f t="shared" si="11"/>
        <v>0</v>
      </c>
      <c r="H42" s="55"/>
      <c r="I42" s="55"/>
      <c r="J42" s="55"/>
      <c r="K42" s="55">
        <f t="shared" si="12"/>
        <v>-10000</v>
      </c>
      <c r="L42" s="12">
        <f t="shared" si="13"/>
        <v>0</v>
      </c>
    </row>
    <row r="43" spans="1:12" ht="48.75" customHeight="1">
      <c r="A43" s="8" t="s">
        <v>68</v>
      </c>
      <c r="B43" s="36" t="s">
        <v>29</v>
      </c>
      <c r="C43" s="55">
        <f t="shared" si="10"/>
        <v>1715.6</v>
      </c>
      <c r="D43" s="55"/>
      <c r="E43" s="55"/>
      <c r="F43" s="55">
        <v>1715.6</v>
      </c>
      <c r="G43" s="55">
        <f t="shared" si="11"/>
        <v>0</v>
      </c>
      <c r="H43" s="55"/>
      <c r="I43" s="55"/>
      <c r="J43" s="55"/>
      <c r="K43" s="55">
        <f t="shared" si="12"/>
        <v>-1715.6</v>
      </c>
      <c r="L43" s="12">
        <f t="shared" si="13"/>
        <v>0</v>
      </c>
    </row>
    <row r="44" spans="1:12" ht="126" customHeight="1">
      <c r="A44" s="8" t="s">
        <v>56</v>
      </c>
      <c r="B44" s="36" t="s">
        <v>29</v>
      </c>
      <c r="C44" s="55">
        <f t="shared" si="10"/>
        <v>10000</v>
      </c>
      <c r="D44" s="55"/>
      <c r="E44" s="55"/>
      <c r="F44" s="55">
        <v>10000</v>
      </c>
      <c r="G44" s="55">
        <f t="shared" si="11"/>
        <v>0</v>
      </c>
      <c r="H44" s="55"/>
      <c r="I44" s="55"/>
      <c r="J44" s="55"/>
      <c r="K44" s="55">
        <f t="shared" si="12"/>
        <v>-10000</v>
      </c>
      <c r="L44" s="12">
        <f t="shared" si="13"/>
        <v>0</v>
      </c>
    </row>
    <row r="45" spans="1:12" ht="48.75" customHeight="1">
      <c r="A45" s="8" t="s">
        <v>69</v>
      </c>
      <c r="B45" s="36"/>
      <c r="C45" s="55">
        <f t="shared" si="10"/>
        <v>128</v>
      </c>
      <c r="D45" s="55"/>
      <c r="E45" s="55"/>
      <c r="F45" s="55">
        <v>128</v>
      </c>
      <c r="G45" s="55">
        <f t="shared" si="11"/>
        <v>0</v>
      </c>
      <c r="H45" s="55"/>
      <c r="I45" s="55"/>
      <c r="J45" s="55"/>
      <c r="K45" s="55">
        <f t="shared" si="12"/>
        <v>-128</v>
      </c>
      <c r="L45" s="12">
        <f t="shared" si="13"/>
        <v>0</v>
      </c>
    </row>
    <row r="46" spans="1:12" ht="66.75" customHeight="1">
      <c r="A46" s="8" t="s">
        <v>48</v>
      </c>
      <c r="B46" s="36" t="s">
        <v>29</v>
      </c>
      <c r="C46" s="55">
        <f t="shared" si="10"/>
        <v>1500</v>
      </c>
      <c r="D46" s="55"/>
      <c r="E46" s="55"/>
      <c r="F46" s="55">
        <v>1500</v>
      </c>
      <c r="G46" s="55">
        <f t="shared" si="11"/>
        <v>0</v>
      </c>
      <c r="H46" s="55"/>
      <c r="I46" s="55"/>
      <c r="J46" s="58"/>
      <c r="K46" s="55">
        <f t="shared" si="12"/>
        <v>-1500</v>
      </c>
      <c r="L46" s="12">
        <f t="shared" si="13"/>
        <v>0</v>
      </c>
    </row>
    <row r="47" spans="1:12" ht="47.25" customHeight="1">
      <c r="A47" s="9" t="s">
        <v>69</v>
      </c>
      <c r="B47" s="36"/>
      <c r="C47" s="55">
        <f>C48</f>
        <v>1500</v>
      </c>
      <c r="D47" s="55">
        <f>D48</f>
        <v>0</v>
      </c>
      <c r="E47" s="55">
        <f>E48</f>
        <v>0</v>
      </c>
      <c r="F47" s="55">
        <v>1500</v>
      </c>
      <c r="G47" s="55">
        <f t="shared" si="11"/>
        <v>0</v>
      </c>
      <c r="H47" s="55">
        <f>H48</f>
        <v>0</v>
      </c>
      <c r="I47" s="55">
        <f>I48</f>
        <v>0</v>
      </c>
      <c r="J47" s="59"/>
      <c r="K47" s="55">
        <f t="shared" si="12"/>
        <v>-1500</v>
      </c>
      <c r="L47" s="32">
        <f t="shared" si="13"/>
        <v>0</v>
      </c>
    </row>
    <row r="48" spans="1:12" ht="62.25" customHeight="1">
      <c r="A48" s="9" t="s">
        <v>78</v>
      </c>
      <c r="B48" s="36" t="s">
        <v>29</v>
      </c>
      <c r="C48" s="55">
        <f>D48+E48+F48</f>
        <v>1500</v>
      </c>
      <c r="D48" s="55"/>
      <c r="E48" s="55"/>
      <c r="F48" s="55">
        <v>1500</v>
      </c>
      <c r="G48" s="55">
        <f t="shared" si="11"/>
        <v>0</v>
      </c>
      <c r="H48" s="55"/>
      <c r="I48" s="55"/>
      <c r="J48" s="55"/>
      <c r="K48" s="55">
        <f t="shared" si="12"/>
        <v>-1500</v>
      </c>
      <c r="L48" s="12">
        <f t="shared" si="13"/>
        <v>0</v>
      </c>
    </row>
    <row r="49" spans="1:12" ht="46.5" customHeight="1">
      <c r="A49" s="9" t="s">
        <v>69</v>
      </c>
      <c r="B49" s="36"/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29.25" customHeight="1">
      <c r="A50" s="10" t="s">
        <v>40</v>
      </c>
      <c r="B50" s="36"/>
      <c r="C50" s="55">
        <f aca="true" t="shared" si="14" ref="C50:J50">C51</f>
        <v>10300</v>
      </c>
      <c r="D50" s="55">
        <f t="shared" si="14"/>
        <v>0</v>
      </c>
      <c r="E50" s="55">
        <f t="shared" si="14"/>
        <v>10300</v>
      </c>
      <c r="F50" s="55">
        <f t="shared" si="14"/>
        <v>0</v>
      </c>
      <c r="G50" s="55">
        <f t="shared" si="14"/>
        <v>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2"/>
        <v>-10300</v>
      </c>
      <c r="L50" s="12">
        <f t="shared" si="13"/>
        <v>0</v>
      </c>
    </row>
    <row r="51" spans="1:12" ht="37.5" customHeight="1">
      <c r="A51" s="9" t="s">
        <v>41</v>
      </c>
      <c r="B51" s="36" t="s">
        <v>29</v>
      </c>
      <c r="C51" s="55">
        <f>D51+E51+F51</f>
        <v>10300</v>
      </c>
      <c r="D51" s="55"/>
      <c r="E51" s="55">
        <v>10300</v>
      </c>
      <c r="F51" s="55"/>
      <c r="G51" s="55"/>
      <c r="H51" s="55"/>
      <c r="I51" s="55"/>
      <c r="J51" s="55"/>
      <c r="K51" s="55">
        <f t="shared" si="12"/>
        <v>-10300</v>
      </c>
      <c r="L51" s="12">
        <f t="shared" si="13"/>
        <v>0</v>
      </c>
    </row>
    <row r="52" spans="1:12" ht="24" customHeight="1">
      <c r="A52" s="33" t="s">
        <v>18</v>
      </c>
      <c r="B52" s="38"/>
      <c r="C52" s="56">
        <f aca="true" t="shared" si="15" ref="C52:F53">C53</f>
        <v>21707.4</v>
      </c>
      <c r="D52" s="56">
        <f t="shared" si="15"/>
        <v>0</v>
      </c>
      <c r="E52" s="56">
        <f t="shared" si="15"/>
        <v>21707.4</v>
      </c>
      <c r="F52" s="56">
        <f t="shared" si="15"/>
        <v>0</v>
      </c>
      <c r="G52" s="60">
        <f>H52+I52+J52</f>
        <v>0</v>
      </c>
      <c r="H52" s="56">
        <f aca="true" t="shared" si="16" ref="H52:J53">H53</f>
        <v>0</v>
      </c>
      <c r="I52" s="56">
        <f t="shared" si="16"/>
        <v>0</v>
      </c>
      <c r="J52" s="56">
        <f t="shared" si="16"/>
        <v>0</v>
      </c>
      <c r="K52" s="56">
        <f t="shared" si="12"/>
        <v>-21707.4</v>
      </c>
      <c r="L52" s="13">
        <f t="shared" si="13"/>
        <v>0</v>
      </c>
    </row>
    <row r="53" spans="1:12" ht="24" customHeight="1">
      <c r="A53" s="10" t="s">
        <v>34</v>
      </c>
      <c r="B53" s="36"/>
      <c r="C53" s="55">
        <f t="shared" si="15"/>
        <v>21707.4</v>
      </c>
      <c r="D53" s="55">
        <f t="shared" si="15"/>
        <v>0</v>
      </c>
      <c r="E53" s="55">
        <f t="shared" si="15"/>
        <v>21707.4</v>
      </c>
      <c r="F53" s="55">
        <f t="shared" si="15"/>
        <v>0</v>
      </c>
      <c r="G53" s="55">
        <f>H53+I53+J53</f>
        <v>0</v>
      </c>
      <c r="H53" s="55">
        <f t="shared" si="16"/>
        <v>0</v>
      </c>
      <c r="I53" s="55">
        <f t="shared" si="16"/>
        <v>0</v>
      </c>
      <c r="J53" s="55">
        <f t="shared" si="16"/>
        <v>0</v>
      </c>
      <c r="K53" s="50">
        <f t="shared" si="12"/>
        <v>-21707.4</v>
      </c>
      <c r="L53" s="32">
        <f t="shared" si="13"/>
        <v>0</v>
      </c>
    </row>
    <row r="54" spans="1:12" ht="35.25" customHeight="1">
      <c r="A54" s="9" t="s">
        <v>35</v>
      </c>
      <c r="B54" s="36" t="s">
        <v>29</v>
      </c>
      <c r="C54" s="55">
        <f>D54+E54+F54</f>
        <v>21707.4</v>
      </c>
      <c r="D54" s="55"/>
      <c r="E54" s="55">
        <v>21707.4</v>
      </c>
      <c r="F54" s="55"/>
      <c r="G54" s="55">
        <f>H54+I54+J54</f>
        <v>0</v>
      </c>
      <c r="H54" s="55"/>
      <c r="I54" s="55"/>
      <c r="J54" s="55"/>
      <c r="K54" s="50">
        <f t="shared" si="12"/>
        <v>-21707.4</v>
      </c>
      <c r="L54" s="32">
        <f t="shared" si="13"/>
        <v>0</v>
      </c>
    </row>
    <row r="55" spans="1:12" ht="35.25" customHeight="1">
      <c r="A55" s="6" t="s">
        <v>32</v>
      </c>
      <c r="B55" s="6"/>
      <c r="C55" s="56">
        <f aca="true" t="shared" si="17" ref="C55:J55">C56+C59</f>
        <v>38803.2</v>
      </c>
      <c r="D55" s="56">
        <f t="shared" si="17"/>
        <v>0</v>
      </c>
      <c r="E55" s="56">
        <f t="shared" si="17"/>
        <v>0</v>
      </c>
      <c r="F55" s="56">
        <f t="shared" si="17"/>
        <v>38803.2</v>
      </c>
      <c r="G55" s="56">
        <f t="shared" si="17"/>
        <v>0</v>
      </c>
      <c r="H55" s="56">
        <f t="shared" si="17"/>
        <v>0</v>
      </c>
      <c r="I55" s="56">
        <f t="shared" si="17"/>
        <v>0</v>
      </c>
      <c r="J55" s="56">
        <f t="shared" si="17"/>
        <v>0</v>
      </c>
      <c r="K55" s="56">
        <f t="shared" si="12"/>
        <v>-38803.2</v>
      </c>
      <c r="L55" s="13">
        <f t="shared" si="13"/>
        <v>0</v>
      </c>
    </row>
    <row r="56" spans="1:12" ht="17.25" customHeight="1">
      <c r="A56" s="7" t="s">
        <v>49</v>
      </c>
      <c r="B56" s="19"/>
      <c r="C56" s="50">
        <f aca="true" t="shared" si="18" ref="C56:J56">C57+C58</f>
        <v>8600</v>
      </c>
      <c r="D56" s="50">
        <f t="shared" si="18"/>
        <v>0</v>
      </c>
      <c r="E56" s="50">
        <f t="shared" si="18"/>
        <v>0</v>
      </c>
      <c r="F56" s="50">
        <f t="shared" si="18"/>
        <v>8600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2"/>
        <v>-8600</v>
      </c>
      <c r="L56" s="32">
        <f t="shared" si="13"/>
        <v>0</v>
      </c>
    </row>
    <row r="57" spans="1:12" ht="39.75" customHeight="1">
      <c r="A57" s="8" t="s">
        <v>50</v>
      </c>
      <c r="B57" s="36" t="s">
        <v>29</v>
      </c>
      <c r="C57" s="55">
        <f>D57+E57+F57</f>
        <v>6600</v>
      </c>
      <c r="D57" s="55"/>
      <c r="E57" s="55"/>
      <c r="F57" s="55">
        <v>6600</v>
      </c>
      <c r="G57" s="55">
        <f>H57+I57+J57</f>
        <v>0</v>
      </c>
      <c r="H57" s="55"/>
      <c r="I57" s="55"/>
      <c r="J57" s="55"/>
      <c r="K57" s="55">
        <f t="shared" si="12"/>
        <v>-6600</v>
      </c>
      <c r="L57" s="12">
        <f t="shared" si="13"/>
        <v>0</v>
      </c>
    </row>
    <row r="58" spans="1:12" ht="75.75" customHeight="1">
      <c r="A58" s="44" t="s">
        <v>73</v>
      </c>
      <c r="B58" s="36" t="s">
        <v>29</v>
      </c>
      <c r="C58" s="55">
        <f>D58+E58+F58</f>
        <v>2000</v>
      </c>
      <c r="D58" s="55"/>
      <c r="E58" s="55"/>
      <c r="F58" s="55">
        <v>2000</v>
      </c>
      <c r="G58" s="55">
        <f>H58+I58+J58</f>
        <v>0</v>
      </c>
      <c r="H58" s="55"/>
      <c r="I58" s="55"/>
      <c r="J58" s="55"/>
      <c r="K58" s="55">
        <f t="shared" si="12"/>
        <v>-2000</v>
      </c>
      <c r="L58" s="12">
        <f t="shared" si="13"/>
        <v>0</v>
      </c>
    </row>
    <row r="59" spans="1:12" ht="27" customHeight="1">
      <c r="A59" s="7" t="s">
        <v>33</v>
      </c>
      <c r="B59" s="36"/>
      <c r="C59" s="50">
        <f>C60+C62+C64+C66+C67+C68</f>
        <v>30203.2</v>
      </c>
      <c r="D59" s="50">
        <f aca="true" t="shared" si="19" ref="D59:J59">D60+D62+D64+D66+D67+D68</f>
        <v>0</v>
      </c>
      <c r="E59" s="50">
        <f t="shared" si="19"/>
        <v>0</v>
      </c>
      <c r="F59" s="50">
        <f t="shared" si="19"/>
        <v>30203.2</v>
      </c>
      <c r="G59" s="50">
        <f t="shared" si="19"/>
        <v>0</v>
      </c>
      <c r="H59" s="50">
        <f t="shared" si="19"/>
        <v>0</v>
      </c>
      <c r="I59" s="50">
        <f t="shared" si="19"/>
        <v>0</v>
      </c>
      <c r="J59" s="50">
        <f t="shared" si="19"/>
        <v>0</v>
      </c>
      <c r="K59" s="50">
        <f t="shared" si="12"/>
        <v>-30203.2</v>
      </c>
      <c r="L59" s="32">
        <f t="shared" si="13"/>
        <v>0</v>
      </c>
    </row>
    <row r="60" spans="1:12" ht="81" customHeight="1">
      <c r="A60" s="47" t="s">
        <v>51</v>
      </c>
      <c r="B60" s="36" t="s">
        <v>29</v>
      </c>
      <c r="C60" s="55">
        <f aca="true" t="shared" si="20" ref="C60:C68">D60+E60+F60</f>
        <v>5300</v>
      </c>
      <c r="D60" s="55"/>
      <c r="E60" s="55"/>
      <c r="F60" s="55">
        <v>5300</v>
      </c>
      <c r="G60" s="55"/>
      <c r="H60" s="55"/>
      <c r="I60" s="55"/>
      <c r="J60" s="55"/>
      <c r="K60" s="50">
        <f t="shared" si="12"/>
        <v>-5300</v>
      </c>
      <c r="L60" s="32">
        <f t="shared" si="13"/>
        <v>0</v>
      </c>
    </row>
    <row r="61" spans="1:12" ht="51.75" customHeight="1">
      <c r="A61" s="8" t="s">
        <v>74</v>
      </c>
      <c r="B61" s="36"/>
      <c r="C61" s="55">
        <f t="shared" si="20"/>
        <v>2800</v>
      </c>
      <c r="D61" s="55"/>
      <c r="E61" s="55"/>
      <c r="F61" s="55">
        <v>2800</v>
      </c>
      <c r="G61" s="55"/>
      <c r="H61" s="55"/>
      <c r="I61" s="55"/>
      <c r="J61" s="55"/>
      <c r="K61" s="50">
        <f t="shared" si="12"/>
        <v>-2800</v>
      </c>
      <c r="L61" s="32">
        <f t="shared" si="13"/>
        <v>0</v>
      </c>
    </row>
    <row r="62" spans="1:12" ht="63.75" customHeight="1">
      <c r="A62" s="45" t="s">
        <v>52</v>
      </c>
      <c r="B62" s="36" t="s">
        <v>29</v>
      </c>
      <c r="C62" s="55">
        <f t="shared" si="20"/>
        <v>10000</v>
      </c>
      <c r="D62" s="55"/>
      <c r="E62" s="55"/>
      <c r="F62" s="55">
        <v>10000</v>
      </c>
      <c r="G62" s="55"/>
      <c r="H62" s="55"/>
      <c r="I62" s="55"/>
      <c r="J62" s="55"/>
      <c r="K62" s="50">
        <f t="shared" si="12"/>
        <v>-10000</v>
      </c>
      <c r="L62" s="32">
        <f t="shared" si="13"/>
        <v>0</v>
      </c>
    </row>
    <row r="63" spans="1:12" ht="48" customHeight="1">
      <c r="A63" s="44" t="s">
        <v>75</v>
      </c>
      <c r="B63" s="36"/>
      <c r="C63" s="55">
        <f t="shared" si="20"/>
        <v>1830.4</v>
      </c>
      <c r="D63" s="55"/>
      <c r="E63" s="55"/>
      <c r="F63" s="55">
        <v>1830.4</v>
      </c>
      <c r="G63" s="55"/>
      <c r="H63" s="55"/>
      <c r="I63" s="55"/>
      <c r="J63" s="55"/>
      <c r="K63" s="50">
        <f t="shared" si="12"/>
        <v>-1830.4</v>
      </c>
      <c r="L63" s="32">
        <f t="shared" si="13"/>
        <v>0</v>
      </c>
    </row>
    <row r="64" spans="1:12" ht="63.75" customHeight="1">
      <c r="A64" s="44" t="s">
        <v>53</v>
      </c>
      <c r="B64" s="36" t="s">
        <v>29</v>
      </c>
      <c r="C64" s="55">
        <f t="shared" si="20"/>
        <v>10000</v>
      </c>
      <c r="D64" s="55"/>
      <c r="E64" s="55"/>
      <c r="F64" s="55">
        <v>10000</v>
      </c>
      <c r="G64" s="55"/>
      <c r="H64" s="55"/>
      <c r="I64" s="55"/>
      <c r="J64" s="55"/>
      <c r="K64" s="50">
        <f t="shared" si="12"/>
        <v>-10000</v>
      </c>
      <c r="L64" s="32">
        <f t="shared" si="13"/>
        <v>0</v>
      </c>
    </row>
    <row r="65" spans="1:12" ht="45" customHeight="1">
      <c r="A65" s="44" t="s">
        <v>76</v>
      </c>
      <c r="B65" s="36"/>
      <c r="C65" s="55">
        <f t="shared" si="20"/>
        <v>2500</v>
      </c>
      <c r="D65" s="55"/>
      <c r="E65" s="55"/>
      <c r="F65" s="55">
        <v>2500</v>
      </c>
      <c r="G65" s="55"/>
      <c r="H65" s="55"/>
      <c r="I65" s="55"/>
      <c r="J65" s="55"/>
      <c r="K65" s="50">
        <f t="shared" si="12"/>
        <v>-2500</v>
      </c>
      <c r="L65" s="32">
        <f t="shared" si="13"/>
        <v>0</v>
      </c>
    </row>
    <row r="66" spans="1:12" ht="93" customHeight="1">
      <c r="A66" s="44" t="s">
        <v>79</v>
      </c>
      <c r="B66" s="36" t="s">
        <v>29</v>
      </c>
      <c r="C66" s="55">
        <f t="shared" si="20"/>
        <v>1500</v>
      </c>
      <c r="D66" s="55"/>
      <c r="E66" s="55"/>
      <c r="F66" s="55">
        <v>1500</v>
      </c>
      <c r="G66" s="55"/>
      <c r="H66" s="55"/>
      <c r="I66" s="55"/>
      <c r="J66" s="55"/>
      <c r="K66" s="50">
        <f t="shared" si="12"/>
        <v>-1500</v>
      </c>
      <c r="L66" s="32">
        <f t="shared" si="13"/>
        <v>0</v>
      </c>
    </row>
    <row r="67" spans="1:12" ht="53.25" customHeight="1">
      <c r="A67" s="44" t="s">
        <v>77</v>
      </c>
      <c r="B67" s="36" t="s">
        <v>29</v>
      </c>
      <c r="C67" s="55">
        <f t="shared" si="20"/>
        <v>2000</v>
      </c>
      <c r="D67" s="55"/>
      <c r="E67" s="55"/>
      <c r="F67" s="55">
        <v>2000</v>
      </c>
      <c r="G67" s="55"/>
      <c r="H67" s="55"/>
      <c r="I67" s="55"/>
      <c r="J67" s="55"/>
      <c r="K67" s="50">
        <f t="shared" si="12"/>
        <v>-2000</v>
      </c>
      <c r="L67" s="32">
        <f t="shared" si="13"/>
        <v>0</v>
      </c>
    </row>
    <row r="68" spans="1:12" ht="63" customHeight="1">
      <c r="A68" s="44" t="s">
        <v>97</v>
      </c>
      <c r="B68" s="36" t="s">
        <v>29</v>
      </c>
      <c r="C68" s="55">
        <f t="shared" si="20"/>
        <v>1403.2</v>
      </c>
      <c r="D68" s="55"/>
      <c r="E68" s="55"/>
      <c r="F68" s="55">
        <v>1403.2</v>
      </c>
      <c r="G68" s="55"/>
      <c r="H68" s="55"/>
      <c r="I68" s="55"/>
      <c r="J68" s="55"/>
      <c r="K68" s="50">
        <f t="shared" si="12"/>
        <v>-1403.2</v>
      </c>
      <c r="L68" s="32">
        <f t="shared" si="13"/>
        <v>0</v>
      </c>
    </row>
    <row r="69" spans="1:12" s="5" customFormat="1" ht="33.75" customHeight="1">
      <c r="A69" s="6" t="s">
        <v>19</v>
      </c>
      <c r="B69" s="6"/>
      <c r="C69" s="56">
        <f aca="true" t="shared" si="21" ref="C69:J69">C9+C18+C27+C52+C55</f>
        <v>632433.9999999999</v>
      </c>
      <c r="D69" s="56">
        <f t="shared" si="21"/>
        <v>0</v>
      </c>
      <c r="E69" s="56">
        <f t="shared" si="21"/>
        <v>85421.3</v>
      </c>
      <c r="F69" s="56">
        <f t="shared" si="21"/>
        <v>547012.7</v>
      </c>
      <c r="G69" s="56">
        <f t="shared" si="21"/>
        <v>0</v>
      </c>
      <c r="H69" s="56">
        <f t="shared" si="21"/>
        <v>0</v>
      </c>
      <c r="I69" s="56">
        <f t="shared" si="21"/>
        <v>0</v>
      </c>
      <c r="J69" s="56">
        <f t="shared" si="21"/>
        <v>0</v>
      </c>
      <c r="K69" s="56">
        <f t="shared" si="12"/>
        <v>-632433.9999999999</v>
      </c>
      <c r="L69" s="13">
        <f t="shared" si="13"/>
        <v>0</v>
      </c>
    </row>
    <row r="71" spans="1:4" ht="17.25" customHeight="1">
      <c r="A71" s="18" t="s">
        <v>22</v>
      </c>
      <c r="D71" s="18" t="s">
        <v>26</v>
      </c>
    </row>
    <row r="72" ht="33" customHeight="1">
      <c r="A72" s="1" t="s">
        <v>31</v>
      </c>
    </row>
    <row r="73" ht="15">
      <c r="B73" s="18"/>
    </row>
  </sheetData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74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4"/>
  <sheetViews>
    <sheetView showZeros="0" view="pageBreakPreview" zoomScale="75" zoomScaleSheetLayoutView="75" workbookViewId="0" topLeftCell="A1">
      <pane xSplit="1" ySplit="8" topLeftCell="C6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G55" sqref="G55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98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40">G9-C9</f>
        <v>-152000000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27">
        <f aca="true" t="shared" si="3" ref="C10:J10">C11+C12+C13</f>
        <v>135000000</v>
      </c>
      <c r="D10" s="27">
        <f t="shared" si="3"/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 aca="true" t="shared" si="4" ref="G12:G17"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 t="shared" si="4"/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5" ref="C14:J14">C15+C16</f>
        <v>17000000</v>
      </c>
      <c r="D14" s="25">
        <f t="shared" si="5"/>
        <v>0</v>
      </c>
      <c r="E14" s="25">
        <f t="shared" si="5"/>
        <v>2000000</v>
      </c>
      <c r="F14" s="25">
        <f t="shared" si="5"/>
        <v>15000000</v>
      </c>
      <c r="G14" s="24">
        <f t="shared" si="4"/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>
        <f t="shared" si="4"/>
        <v>0</v>
      </c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92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>
        <f t="shared" si="4"/>
        <v>0</v>
      </c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>
        <f t="shared" si="4"/>
        <v>0</v>
      </c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6" ref="C18:J18">C19+C23</f>
        <v>113476100</v>
      </c>
      <c r="D18" s="22">
        <f t="shared" si="6"/>
        <v>0</v>
      </c>
      <c r="E18" s="22">
        <f t="shared" si="6"/>
        <v>40163900</v>
      </c>
      <c r="F18" s="22">
        <f t="shared" si="6"/>
        <v>73312200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31">
        <f t="shared" si="1"/>
        <v>-113476100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 aca="true" t="shared" si="7" ref="C19:J19">C20+C21+C22</f>
        <v>65163900</v>
      </c>
      <c r="D19" s="25">
        <f t="shared" si="7"/>
        <v>0</v>
      </c>
      <c r="E19" s="25">
        <f t="shared" si="7"/>
        <v>20163900</v>
      </c>
      <c r="F19" s="25">
        <f t="shared" si="7"/>
        <v>45000000</v>
      </c>
      <c r="G19" s="25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3">
        <f t="shared" si="1"/>
        <v>-65163900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24">
        <f>D20+E20+F20</f>
        <v>34800000</v>
      </c>
      <c r="D20" s="24"/>
      <c r="E20" s="24"/>
      <c r="F20" s="24">
        <v>34800000</v>
      </c>
      <c r="G20" s="24">
        <f>H20+I20+J20</f>
        <v>0</v>
      </c>
      <c r="H20" s="24"/>
      <c r="I20" s="24"/>
      <c r="J20" s="24"/>
      <c r="K20" s="21">
        <f t="shared" si="1"/>
        <v>-34800000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10200000</v>
      </c>
      <c r="D21" s="24"/>
      <c r="E21" s="24"/>
      <c r="F21" s="24">
        <v>10200000</v>
      </c>
      <c r="G21" s="24">
        <f>H21+I21+J21</f>
        <v>0</v>
      </c>
      <c r="H21" s="24"/>
      <c r="I21" s="24"/>
      <c r="J21" s="24"/>
      <c r="K21" s="21">
        <f t="shared" si="1"/>
        <v>-10200000</v>
      </c>
      <c r="L21" s="4">
        <f t="shared" si="2"/>
        <v>0</v>
      </c>
    </row>
    <row r="22" spans="1:12" ht="30.75" customHeight="1">
      <c r="A22" s="15" t="s">
        <v>101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1"/>
        <v>-20163900</v>
      </c>
      <c r="L22" s="4">
        <f t="shared" si="2"/>
        <v>0</v>
      </c>
    </row>
    <row r="23" spans="1:12" ht="17.25" customHeight="1">
      <c r="A23" s="7" t="s">
        <v>13</v>
      </c>
      <c r="B23" s="19"/>
      <c r="C23" s="25">
        <f aca="true" t="shared" si="8" ref="C23:J23">C24+C25+C26</f>
        <v>48312200</v>
      </c>
      <c r="D23" s="25">
        <f t="shared" si="8"/>
        <v>0</v>
      </c>
      <c r="E23" s="25">
        <f t="shared" si="8"/>
        <v>20000000</v>
      </c>
      <c r="F23" s="25">
        <f t="shared" si="8"/>
        <v>28312200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1">
        <f t="shared" si="1"/>
        <v>-48312200</v>
      </c>
      <c r="L23" s="4">
        <f t="shared" si="2"/>
        <v>0</v>
      </c>
    </row>
    <row r="24" spans="1:12" ht="45.75" customHeight="1">
      <c r="A24" s="9" t="s">
        <v>62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1"/>
        <v>-3000000</v>
      </c>
      <c r="L24" s="12">
        <f t="shared" si="2"/>
        <v>0</v>
      </c>
    </row>
    <row r="25" spans="1:12" ht="63.75" customHeight="1">
      <c r="A25" s="9" t="s">
        <v>81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1"/>
        <v>-43312200</v>
      </c>
      <c r="L25" s="12">
        <f t="shared" si="2"/>
        <v>0</v>
      </c>
    </row>
    <row r="26" spans="1:12" ht="113.25" customHeight="1">
      <c r="A26" s="39" t="s">
        <v>93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1"/>
        <v>-2000000</v>
      </c>
      <c r="L26" s="12">
        <f t="shared" si="2"/>
        <v>0</v>
      </c>
    </row>
    <row r="27" spans="1:12" ht="18" customHeight="1">
      <c r="A27" s="11" t="s">
        <v>17</v>
      </c>
      <c r="B27" s="37"/>
      <c r="C27" s="28">
        <f aca="true" t="shared" si="9" ref="C27:J27">C28+C51</f>
        <v>306447300</v>
      </c>
      <c r="D27" s="28">
        <f t="shared" si="9"/>
        <v>0</v>
      </c>
      <c r="E27" s="28">
        <f t="shared" si="9"/>
        <v>21550000</v>
      </c>
      <c r="F27" s="28">
        <f t="shared" si="9"/>
        <v>284897300</v>
      </c>
      <c r="G27" s="28">
        <f t="shared" si="9"/>
        <v>3352302</v>
      </c>
      <c r="H27" s="28">
        <f t="shared" si="9"/>
        <v>0</v>
      </c>
      <c r="I27" s="28">
        <f t="shared" si="9"/>
        <v>0</v>
      </c>
      <c r="J27" s="28">
        <f t="shared" si="9"/>
        <v>3352302</v>
      </c>
      <c r="K27" s="28">
        <f t="shared" si="1"/>
        <v>-303094998</v>
      </c>
      <c r="L27" s="13">
        <f t="shared" si="2"/>
        <v>1.0939244692317407</v>
      </c>
    </row>
    <row r="28" spans="1:12" ht="18" customHeight="1">
      <c r="A28" s="7" t="s">
        <v>14</v>
      </c>
      <c r="B28" s="19"/>
      <c r="C28" s="27">
        <f aca="true" t="shared" si="10" ref="C28:J28">C29+C31+C33+C35+C37+C39+C41+C43+C45+C47+C49</f>
        <v>296147300</v>
      </c>
      <c r="D28" s="27">
        <f t="shared" si="10"/>
        <v>0</v>
      </c>
      <c r="E28" s="27">
        <f t="shared" si="10"/>
        <v>11250000</v>
      </c>
      <c r="F28" s="27">
        <f t="shared" si="10"/>
        <v>284897300</v>
      </c>
      <c r="G28" s="27">
        <f t="shared" si="10"/>
        <v>3352302</v>
      </c>
      <c r="H28" s="27">
        <f t="shared" si="10"/>
        <v>0</v>
      </c>
      <c r="I28" s="27">
        <f t="shared" si="10"/>
        <v>0</v>
      </c>
      <c r="J28" s="27">
        <f t="shared" si="10"/>
        <v>3352302</v>
      </c>
      <c r="K28" s="27">
        <f t="shared" si="1"/>
        <v>-292794998</v>
      </c>
      <c r="L28" s="32">
        <f t="shared" si="2"/>
        <v>1.1319711508428407</v>
      </c>
    </row>
    <row r="29" spans="1:12" ht="66.75" customHeight="1">
      <c r="A29" s="8" t="s">
        <v>42</v>
      </c>
      <c r="B29" s="36" t="s">
        <v>29</v>
      </c>
      <c r="C29" s="26">
        <f aca="true" t="shared" si="11" ref="C29:C47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1"/>
        <v>-14630400</v>
      </c>
      <c r="L29" s="12">
        <f t="shared" si="2"/>
        <v>0</v>
      </c>
    </row>
    <row r="30" spans="1:12" ht="45.75" customHeight="1">
      <c r="A30" s="41" t="s">
        <v>82</v>
      </c>
      <c r="B30" s="36"/>
      <c r="C30" s="26">
        <f t="shared" si="11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1"/>
        <v>-188000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26">
        <f t="shared" si="11"/>
        <v>105512500</v>
      </c>
      <c r="D31" s="26"/>
      <c r="E31" s="26"/>
      <c r="F31" s="26">
        <v>105512500</v>
      </c>
      <c r="G31" s="26">
        <f>H31+I31+J31</f>
        <v>3352302</v>
      </c>
      <c r="H31" s="26"/>
      <c r="I31" s="26"/>
      <c r="J31" s="26">
        <v>3352302</v>
      </c>
      <c r="K31" s="26">
        <f t="shared" si="1"/>
        <v>-102160198</v>
      </c>
      <c r="L31" s="12">
        <f t="shared" si="2"/>
        <v>3.1771609998815307</v>
      </c>
    </row>
    <row r="32" spans="1:12" ht="47.25" customHeight="1">
      <c r="A32" s="41" t="s">
        <v>83</v>
      </c>
      <c r="B32" s="36"/>
      <c r="C32" s="26">
        <f t="shared" si="11"/>
        <v>1478000</v>
      </c>
      <c r="D32" s="26"/>
      <c r="E32" s="26"/>
      <c r="F32" s="26">
        <v>1478000</v>
      </c>
      <c r="G32" s="26">
        <f aca="true" t="shared" si="12" ref="G32:G50">H32+I32+J32</f>
        <v>36474</v>
      </c>
      <c r="H32" s="26"/>
      <c r="I32" s="26"/>
      <c r="J32" s="26">
        <v>36474</v>
      </c>
      <c r="K32" s="26">
        <f t="shared" si="1"/>
        <v>-1441526</v>
      </c>
      <c r="L32" s="12">
        <f t="shared" si="2"/>
        <v>2.4677943166441136</v>
      </c>
    </row>
    <row r="33" spans="1:12" ht="63" customHeight="1">
      <c r="A33" s="8" t="s">
        <v>44</v>
      </c>
      <c r="B33" s="36" t="s">
        <v>29</v>
      </c>
      <c r="C33" s="26">
        <f t="shared" si="11"/>
        <v>27119800</v>
      </c>
      <c r="D33" s="26"/>
      <c r="E33" s="26">
        <v>11250000</v>
      </c>
      <c r="F33" s="26">
        <v>15869800</v>
      </c>
      <c r="G33" s="26">
        <f t="shared" si="12"/>
        <v>0</v>
      </c>
      <c r="H33" s="26"/>
      <c r="I33" s="26"/>
      <c r="J33" s="26"/>
      <c r="K33" s="26">
        <f t="shared" si="1"/>
        <v>-27119800</v>
      </c>
      <c r="L33" s="12">
        <f t="shared" si="2"/>
        <v>0</v>
      </c>
    </row>
    <row r="34" spans="1:12" ht="47.25" customHeight="1">
      <c r="A34" s="8" t="s">
        <v>84</v>
      </c>
      <c r="B34" s="36"/>
      <c r="C34" s="26">
        <f t="shared" si="11"/>
        <v>348000</v>
      </c>
      <c r="D34" s="26"/>
      <c r="E34" s="26"/>
      <c r="F34" s="26">
        <v>348000</v>
      </c>
      <c r="G34" s="26">
        <f t="shared" si="12"/>
        <v>0</v>
      </c>
      <c r="H34" s="26"/>
      <c r="I34" s="26"/>
      <c r="J34" s="26"/>
      <c r="K34" s="26">
        <f t="shared" si="1"/>
        <v>-348000</v>
      </c>
      <c r="L34" s="12">
        <f t="shared" si="2"/>
        <v>0</v>
      </c>
    </row>
    <row r="35" spans="1:12" ht="63" customHeight="1">
      <c r="A35" s="44" t="s">
        <v>85</v>
      </c>
      <c r="B35" s="36" t="s">
        <v>29</v>
      </c>
      <c r="C35" s="26">
        <f t="shared" si="11"/>
        <v>87884600</v>
      </c>
      <c r="D35" s="26"/>
      <c r="E35" s="26"/>
      <c r="F35" s="26">
        <v>87884600</v>
      </c>
      <c r="G35" s="26">
        <f t="shared" si="12"/>
        <v>0</v>
      </c>
      <c r="H35" s="26"/>
      <c r="I35" s="26"/>
      <c r="J35" s="26"/>
      <c r="K35" s="26">
        <f t="shared" si="1"/>
        <v>-87884600</v>
      </c>
      <c r="L35" s="12">
        <f t="shared" si="2"/>
        <v>0</v>
      </c>
    </row>
    <row r="36" spans="1:12" ht="51.75" customHeight="1">
      <c r="A36" s="8" t="s">
        <v>68</v>
      </c>
      <c r="B36" s="36"/>
      <c r="C36" s="26">
        <f t="shared" si="11"/>
        <v>1128000</v>
      </c>
      <c r="D36" s="26"/>
      <c r="E36" s="26"/>
      <c r="F36" s="26">
        <v>1128000</v>
      </c>
      <c r="G36" s="26">
        <f t="shared" si="12"/>
        <v>0</v>
      </c>
      <c r="H36" s="26"/>
      <c r="I36" s="26"/>
      <c r="J36" s="26"/>
      <c r="K36" s="26">
        <f t="shared" si="1"/>
        <v>-1128000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26">
        <f t="shared" si="11"/>
        <v>10000000</v>
      </c>
      <c r="D37" s="26"/>
      <c r="E37" s="26"/>
      <c r="F37" s="26">
        <v>10000000</v>
      </c>
      <c r="G37" s="26">
        <f t="shared" si="12"/>
        <v>0</v>
      </c>
      <c r="H37" s="26"/>
      <c r="I37" s="26"/>
      <c r="J37" s="26"/>
      <c r="K37" s="26">
        <f t="shared" si="1"/>
        <v>-10000000</v>
      </c>
      <c r="L37" s="12">
        <f t="shared" si="2"/>
        <v>0</v>
      </c>
    </row>
    <row r="38" spans="1:12" ht="49.5" customHeight="1">
      <c r="A38" s="8" t="s">
        <v>69</v>
      </c>
      <c r="B38" s="36"/>
      <c r="C38" s="26">
        <f t="shared" si="11"/>
        <v>316000</v>
      </c>
      <c r="D38" s="26"/>
      <c r="E38" s="26"/>
      <c r="F38" s="26">
        <v>316000</v>
      </c>
      <c r="G38" s="26">
        <f t="shared" si="12"/>
        <v>0</v>
      </c>
      <c r="H38" s="26"/>
      <c r="I38" s="26"/>
      <c r="J38" s="26"/>
      <c r="K38" s="26">
        <f t="shared" si="1"/>
        <v>-316000</v>
      </c>
      <c r="L38" s="12">
        <f t="shared" si="2"/>
        <v>0</v>
      </c>
    </row>
    <row r="39" spans="1:12" ht="80.25" customHeight="1">
      <c r="A39" s="9" t="s">
        <v>86</v>
      </c>
      <c r="B39" s="36" t="s">
        <v>29</v>
      </c>
      <c r="C39" s="26">
        <f t="shared" si="11"/>
        <v>10000000</v>
      </c>
      <c r="D39" s="26"/>
      <c r="E39" s="26"/>
      <c r="F39" s="26">
        <v>10000000</v>
      </c>
      <c r="G39" s="26">
        <f t="shared" si="12"/>
        <v>0</v>
      </c>
      <c r="H39" s="26"/>
      <c r="I39" s="26"/>
      <c r="J39" s="26"/>
      <c r="K39" s="26">
        <f t="shared" si="1"/>
        <v>-10000000</v>
      </c>
      <c r="L39" s="12">
        <f t="shared" si="2"/>
        <v>0</v>
      </c>
    </row>
    <row r="40" spans="1:12" ht="50.25" customHeight="1">
      <c r="A40" s="8" t="s">
        <v>71</v>
      </c>
      <c r="B40" s="36"/>
      <c r="C40" s="26">
        <f t="shared" si="11"/>
        <v>459000</v>
      </c>
      <c r="D40" s="26"/>
      <c r="E40" s="26"/>
      <c r="F40" s="42">
        <v>459000</v>
      </c>
      <c r="G40" s="26">
        <f t="shared" si="12"/>
        <v>0</v>
      </c>
      <c r="H40" s="26"/>
      <c r="I40" s="26"/>
      <c r="J40" s="26"/>
      <c r="K40" s="26">
        <f t="shared" si="1"/>
        <v>-459000</v>
      </c>
      <c r="L40" s="12">
        <f t="shared" si="2"/>
        <v>0</v>
      </c>
    </row>
    <row r="41" spans="1:12" ht="78.75" customHeight="1">
      <c r="A41" s="8" t="s">
        <v>87</v>
      </c>
      <c r="B41" s="36" t="s">
        <v>29</v>
      </c>
      <c r="C41" s="26">
        <f t="shared" si="11"/>
        <v>18000000</v>
      </c>
      <c r="D41" s="26"/>
      <c r="E41" s="26"/>
      <c r="F41" s="26">
        <v>18000000</v>
      </c>
      <c r="G41" s="26">
        <f t="shared" si="12"/>
        <v>0</v>
      </c>
      <c r="H41" s="26"/>
      <c r="I41" s="26"/>
      <c r="J41" s="26"/>
      <c r="K41" s="26">
        <f aca="true" t="shared" si="13" ref="K41:K70">G41-C41</f>
        <v>-18000000</v>
      </c>
      <c r="L41" s="12">
        <f aca="true" t="shared" si="14" ref="L41:L70">G41/C41*100</f>
        <v>0</v>
      </c>
    </row>
    <row r="42" spans="1:12" ht="48.75" customHeight="1">
      <c r="A42" s="8" t="s">
        <v>68</v>
      </c>
      <c r="B42" s="36"/>
      <c r="C42" s="26">
        <f t="shared" si="11"/>
        <v>2413308</v>
      </c>
      <c r="D42" s="26"/>
      <c r="E42" s="26"/>
      <c r="F42" s="26">
        <v>2413308</v>
      </c>
      <c r="G42" s="26">
        <f t="shared" si="12"/>
        <v>0</v>
      </c>
      <c r="H42" s="26"/>
      <c r="I42" s="26"/>
      <c r="J42" s="26"/>
      <c r="K42" s="26">
        <f t="shared" si="13"/>
        <v>-2413308</v>
      </c>
      <c r="L42" s="12">
        <f t="shared" si="14"/>
        <v>0</v>
      </c>
    </row>
    <row r="43" spans="1:12" ht="129.75" customHeight="1">
      <c r="A43" s="8" t="s">
        <v>55</v>
      </c>
      <c r="B43" s="36" t="s">
        <v>29</v>
      </c>
      <c r="C43" s="26">
        <f t="shared" si="11"/>
        <v>10000000</v>
      </c>
      <c r="D43" s="26"/>
      <c r="E43" s="26"/>
      <c r="F43" s="26">
        <v>10000000</v>
      </c>
      <c r="G43" s="26">
        <f t="shared" si="12"/>
        <v>0</v>
      </c>
      <c r="H43" s="26"/>
      <c r="I43" s="26"/>
      <c r="J43" s="26"/>
      <c r="K43" s="26">
        <f t="shared" si="13"/>
        <v>-10000000</v>
      </c>
      <c r="L43" s="12">
        <f t="shared" si="14"/>
        <v>0</v>
      </c>
    </row>
    <row r="44" spans="1:12" ht="48.75" customHeight="1">
      <c r="A44" s="8" t="s">
        <v>68</v>
      </c>
      <c r="B44" s="36" t="s">
        <v>29</v>
      </c>
      <c r="C44" s="26">
        <f t="shared" si="11"/>
        <v>1715600</v>
      </c>
      <c r="D44" s="26"/>
      <c r="E44" s="26"/>
      <c r="F44" s="26">
        <v>1715600</v>
      </c>
      <c r="G44" s="26">
        <f t="shared" si="12"/>
        <v>0</v>
      </c>
      <c r="H44" s="26"/>
      <c r="I44" s="26"/>
      <c r="J44" s="26"/>
      <c r="K44" s="26">
        <f t="shared" si="13"/>
        <v>-1715600</v>
      </c>
      <c r="L44" s="12">
        <f t="shared" si="14"/>
        <v>0</v>
      </c>
    </row>
    <row r="45" spans="1:12" ht="126" customHeight="1">
      <c r="A45" s="8" t="s">
        <v>56</v>
      </c>
      <c r="B45" s="36" t="s">
        <v>29</v>
      </c>
      <c r="C45" s="26">
        <f t="shared" si="11"/>
        <v>10000000</v>
      </c>
      <c r="D45" s="26"/>
      <c r="E45" s="26"/>
      <c r="F45" s="26">
        <v>10000000</v>
      </c>
      <c r="G45" s="26">
        <f t="shared" si="12"/>
        <v>0</v>
      </c>
      <c r="H45" s="26"/>
      <c r="I45" s="26"/>
      <c r="J45" s="26"/>
      <c r="K45" s="26">
        <f t="shared" si="13"/>
        <v>-10000000</v>
      </c>
      <c r="L45" s="12">
        <f t="shared" si="14"/>
        <v>0</v>
      </c>
    </row>
    <row r="46" spans="1:12" ht="48.75" customHeight="1">
      <c r="A46" s="8" t="s">
        <v>69</v>
      </c>
      <c r="B46" s="36"/>
      <c r="C46" s="26">
        <f t="shared" si="11"/>
        <v>128000</v>
      </c>
      <c r="D46" s="26"/>
      <c r="E46" s="26"/>
      <c r="F46" s="26">
        <v>128000</v>
      </c>
      <c r="G46" s="26">
        <f t="shared" si="12"/>
        <v>0</v>
      </c>
      <c r="H46" s="26"/>
      <c r="I46" s="26"/>
      <c r="J46" s="26"/>
      <c r="K46" s="26">
        <f t="shared" si="13"/>
        <v>-128000</v>
      </c>
      <c r="L46" s="12">
        <f t="shared" si="14"/>
        <v>0</v>
      </c>
    </row>
    <row r="47" spans="1:12" ht="66.75" customHeight="1">
      <c r="A47" s="8" t="s">
        <v>48</v>
      </c>
      <c r="B47" s="36" t="s">
        <v>29</v>
      </c>
      <c r="C47" s="26">
        <f t="shared" si="11"/>
        <v>1500000</v>
      </c>
      <c r="D47" s="26"/>
      <c r="E47" s="26"/>
      <c r="F47" s="26">
        <v>1500000</v>
      </c>
      <c r="G47" s="26">
        <f t="shared" si="12"/>
        <v>0</v>
      </c>
      <c r="H47" s="26"/>
      <c r="I47" s="26"/>
      <c r="J47" s="35"/>
      <c r="K47" s="26">
        <f t="shared" si="13"/>
        <v>-1500000</v>
      </c>
      <c r="L47" s="12">
        <f t="shared" si="14"/>
        <v>0</v>
      </c>
    </row>
    <row r="48" spans="1:12" ht="47.25" customHeight="1">
      <c r="A48" s="9" t="s">
        <v>69</v>
      </c>
      <c r="B48" s="36"/>
      <c r="C48" s="26">
        <f>C49</f>
        <v>1500000</v>
      </c>
      <c r="D48" s="26">
        <f>D49</f>
        <v>0</v>
      </c>
      <c r="E48" s="26">
        <f>E49</f>
        <v>0</v>
      </c>
      <c r="F48" s="26">
        <v>1500000</v>
      </c>
      <c r="G48" s="26">
        <f t="shared" si="12"/>
        <v>0</v>
      </c>
      <c r="H48" s="26">
        <f>H49</f>
        <v>0</v>
      </c>
      <c r="I48" s="26">
        <f>I49</f>
        <v>0</v>
      </c>
      <c r="J48" s="46"/>
      <c r="K48" s="26">
        <f t="shared" si="13"/>
        <v>-1500000</v>
      </c>
      <c r="L48" s="12">
        <f t="shared" si="14"/>
        <v>0</v>
      </c>
    </row>
    <row r="49" spans="1:12" ht="66" customHeight="1">
      <c r="A49" s="9" t="s">
        <v>88</v>
      </c>
      <c r="B49" s="36" t="s">
        <v>29</v>
      </c>
      <c r="C49" s="26">
        <f>D49+E49+F49</f>
        <v>1500000</v>
      </c>
      <c r="D49" s="26"/>
      <c r="E49" s="26"/>
      <c r="F49" s="26">
        <v>1500000</v>
      </c>
      <c r="G49" s="26">
        <f t="shared" si="12"/>
        <v>0</v>
      </c>
      <c r="H49" s="26"/>
      <c r="I49" s="26"/>
      <c r="J49" s="26"/>
      <c r="K49" s="26">
        <f t="shared" si="13"/>
        <v>-1500000</v>
      </c>
      <c r="L49" s="12">
        <f t="shared" si="14"/>
        <v>0</v>
      </c>
    </row>
    <row r="50" spans="1:12" ht="46.5" customHeight="1">
      <c r="A50" s="9" t="s">
        <v>69</v>
      </c>
      <c r="B50" s="36"/>
      <c r="C50" s="26">
        <f>D50+E50+F50</f>
        <v>1500000</v>
      </c>
      <c r="D50" s="26"/>
      <c r="E50" s="26"/>
      <c r="F50" s="26">
        <v>1500000</v>
      </c>
      <c r="G50" s="26">
        <f t="shared" si="12"/>
        <v>0</v>
      </c>
      <c r="H50" s="26"/>
      <c r="I50" s="26"/>
      <c r="J50" s="26"/>
      <c r="K50" s="26">
        <f t="shared" si="13"/>
        <v>-1500000</v>
      </c>
      <c r="L50" s="12">
        <f t="shared" si="14"/>
        <v>0</v>
      </c>
    </row>
    <row r="51" spans="1:12" ht="29.25" customHeight="1">
      <c r="A51" s="10" t="s">
        <v>40</v>
      </c>
      <c r="B51" s="36"/>
      <c r="C51" s="26">
        <f>C52</f>
        <v>10300000</v>
      </c>
      <c r="D51" s="26">
        <f>D52</f>
        <v>0</v>
      </c>
      <c r="E51" s="26">
        <f>E52</f>
        <v>10300000</v>
      </c>
      <c r="F51" s="26">
        <f>F52</f>
        <v>0</v>
      </c>
      <c r="G51" s="26">
        <f>G52</f>
        <v>0</v>
      </c>
      <c r="H51" s="26">
        <f>H52</f>
        <v>0</v>
      </c>
      <c r="I51" s="26">
        <f>I52</f>
        <v>0</v>
      </c>
      <c r="J51" s="26">
        <f>J52</f>
        <v>0</v>
      </c>
      <c r="K51" s="26">
        <f t="shared" si="13"/>
        <v>-10300000</v>
      </c>
      <c r="L51" s="12">
        <f t="shared" si="14"/>
        <v>0</v>
      </c>
    </row>
    <row r="52" spans="1:12" ht="37.5" customHeight="1">
      <c r="A52" s="9" t="s">
        <v>41</v>
      </c>
      <c r="B52" s="36" t="s">
        <v>29</v>
      </c>
      <c r="C52" s="26">
        <f>D52+E52+F52</f>
        <v>10300000</v>
      </c>
      <c r="D52" s="26"/>
      <c r="E52" s="26">
        <v>10300000</v>
      </c>
      <c r="F52" s="26"/>
      <c r="G52" s="26">
        <f>H52+I52+J52</f>
        <v>0</v>
      </c>
      <c r="H52" s="26"/>
      <c r="I52" s="26"/>
      <c r="J52" s="26"/>
      <c r="K52" s="26">
        <f t="shared" si="13"/>
        <v>-10300000</v>
      </c>
      <c r="L52" s="12">
        <f t="shared" si="14"/>
        <v>0</v>
      </c>
    </row>
    <row r="53" spans="1:12" ht="24" customHeight="1">
      <c r="A53" s="33" t="s">
        <v>18</v>
      </c>
      <c r="B53" s="38"/>
      <c r="C53" s="28">
        <f aca="true" t="shared" si="15" ref="C53:F54">C54</f>
        <v>21707400</v>
      </c>
      <c r="D53" s="28">
        <f t="shared" si="15"/>
        <v>0</v>
      </c>
      <c r="E53" s="28">
        <f t="shared" si="15"/>
        <v>21707400</v>
      </c>
      <c r="F53" s="28">
        <f t="shared" si="15"/>
        <v>0</v>
      </c>
      <c r="G53" s="34">
        <f>H53+I53+J53</f>
        <v>0</v>
      </c>
      <c r="H53" s="28">
        <f aca="true" t="shared" si="16" ref="H53:J54">H54</f>
        <v>0</v>
      </c>
      <c r="I53" s="28">
        <f t="shared" si="16"/>
        <v>0</v>
      </c>
      <c r="J53" s="28">
        <f t="shared" si="16"/>
        <v>0</v>
      </c>
      <c r="K53" s="28">
        <f t="shared" si="13"/>
        <v>-21707400</v>
      </c>
      <c r="L53" s="13">
        <f t="shared" si="14"/>
        <v>0</v>
      </c>
    </row>
    <row r="54" spans="1:12" ht="24" customHeight="1">
      <c r="A54" s="10" t="s">
        <v>34</v>
      </c>
      <c r="B54" s="36"/>
      <c r="C54" s="26">
        <f t="shared" si="15"/>
        <v>21707400</v>
      </c>
      <c r="D54" s="26">
        <f t="shared" si="15"/>
        <v>0</v>
      </c>
      <c r="E54" s="26">
        <f t="shared" si="15"/>
        <v>21707400</v>
      </c>
      <c r="F54" s="26">
        <f t="shared" si="15"/>
        <v>0</v>
      </c>
      <c r="G54" s="26">
        <f>H54+I54+J54</f>
        <v>0</v>
      </c>
      <c r="H54" s="26">
        <f t="shared" si="16"/>
        <v>0</v>
      </c>
      <c r="I54" s="26">
        <f t="shared" si="16"/>
        <v>0</v>
      </c>
      <c r="J54" s="26">
        <f t="shared" si="16"/>
        <v>0</v>
      </c>
      <c r="K54" s="27">
        <f t="shared" si="13"/>
        <v>-21707400</v>
      </c>
      <c r="L54" s="32">
        <f t="shared" si="14"/>
        <v>0</v>
      </c>
    </row>
    <row r="55" spans="1:12" ht="35.25" customHeight="1">
      <c r="A55" s="9" t="s">
        <v>35</v>
      </c>
      <c r="B55" s="36" t="s">
        <v>29</v>
      </c>
      <c r="C55" s="26">
        <f>D55+E55+F55</f>
        <v>21707400</v>
      </c>
      <c r="D55" s="26"/>
      <c r="E55" s="26">
        <v>21707400</v>
      </c>
      <c r="F55" s="26"/>
      <c r="G55" s="26">
        <f>H55+I55+J55</f>
        <v>0</v>
      </c>
      <c r="H55" s="26"/>
      <c r="I55" s="26"/>
      <c r="J55" s="26"/>
      <c r="K55" s="27">
        <f t="shared" si="13"/>
        <v>-21707400</v>
      </c>
      <c r="L55" s="32">
        <f t="shared" si="14"/>
        <v>0</v>
      </c>
    </row>
    <row r="56" spans="1:12" ht="35.25" customHeight="1">
      <c r="A56" s="6" t="s">
        <v>32</v>
      </c>
      <c r="B56" s="6"/>
      <c r="C56" s="28">
        <f aca="true" t="shared" si="17" ref="C56:J56">C57+C60</f>
        <v>38803200</v>
      </c>
      <c r="D56" s="28">
        <f t="shared" si="17"/>
        <v>0</v>
      </c>
      <c r="E56" s="28">
        <f t="shared" si="17"/>
        <v>0</v>
      </c>
      <c r="F56" s="28">
        <f t="shared" si="17"/>
        <v>38803200</v>
      </c>
      <c r="G56" s="28">
        <f t="shared" si="17"/>
        <v>1403147</v>
      </c>
      <c r="H56" s="28">
        <f t="shared" si="17"/>
        <v>0</v>
      </c>
      <c r="I56" s="28">
        <f t="shared" si="17"/>
        <v>0</v>
      </c>
      <c r="J56" s="28">
        <f t="shared" si="17"/>
        <v>1403147</v>
      </c>
      <c r="K56" s="28">
        <f t="shared" si="13"/>
        <v>-37400053</v>
      </c>
      <c r="L56" s="13">
        <f t="shared" si="14"/>
        <v>3.6160600156688107</v>
      </c>
    </row>
    <row r="57" spans="1:12" ht="17.25" customHeight="1">
      <c r="A57" s="7" t="s">
        <v>49</v>
      </c>
      <c r="B57" s="19"/>
      <c r="C57" s="27">
        <f aca="true" t="shared" si="18" ref="C57:J57">C58+C59</f>
        <v>8600000</v>
      </c>
      <c r="D57" s="27">
        <f t="shared" si="18"/>
        <v>0</v>
      </c>
      <c r="E57" s="27">
        <f t="shared" si="18"/>
        <v>0</v>
      </c>
      <c r="F57" s="27">
        <f t="shared" si="18"/>
        <v>8600000</v>
      </c>
      <c r="G57" s="27">
        <f t="shared" si="18"/>
        <v>0</v>
      </c>
      <c r="H57" s="27">
        <f t="shared" si="18"/>
        <v>0</v>
      </c>
      <c r="I57" s="27">
        <f t="shared" si="18"/>
        <v>0</v>
      </c>
      <c r="J57" s="27">
        <f t="shared" si="18"/>
        <v>0</v>
      </c>
      <c r="K57" s="27">
        <f t="shared" si="13"/>
        <v>-8600000</v>
      </c>
      <c r="L57" s="32">
        <f t="shared" si="14"/>
        <v>0</v>
      </c>
    </row>
    <row r="58" spans="1:12" ht="39.75" customHeight="1">
      <c r="A58" s="8" t="s">
        <v>50</v>
      </c>
      <c r="B58" s="36" t="s">
        <v>29</v>
      </c>
      <c r="C58" s="26">
        <f>D58+E58+F58</f>
        <v>6600000</v>
      </c>
      <c r="D58" s="26"/>
      <c r="E58" s="26"/>
      <c r="F58" s="26">
        <v>6600000</v>
      </c>
      <c r="G58" s="26">
        <f>H58+I58+J58</f>
        <v>0</v>
      </c>
      <c r="H58" s="26"/>
      <c r="I58" s="26"/>
      <c r="J58" s="26"/>
      <c r="K58" s="26">
        <f t="shared" si="13"/>
        <v>-6600000</v>
      </c>
      <c r="L58" s="12">
        <f t="shared" si="14"/>
        <v>0</v>
      </c>
    </row>
    <row r="59" spans="1:12" ht="75.75" customHeight="1">
      <c r="A59" s="44" t="s">
        <v>89</v>
      </c>
      <c r="B59" s="36" t="s">
        <v>29</v>
      </c>
      <c r="C59" s="26">
        <f>D59+E59+F59</f>
        <v>2000000</v>
      </c>
      <c r="D59" s="26"/>
      <c r="E59" s="26"/>
      <c r="F59" s="26">
        <v>2000000</v>
      </c>
      <c r="G59" s="26">
        <f>H59+I59+J59</f>
        <v>0</v>
      </c>
      <c r="H59" s="26"/>
      <c r="I59" s="26"/>
      <c r="J59" s="26"/>
      <c r="K59" s="26">
        <f t="shared" si="13"/>
        <v>-2000000</v>
      </c>
      <c r="L59" s="12">
        <f t="shared" si="14"/>
        <v>0</v>
      </c>
    </row>
    <row r="60" spans="1:12" ht="27" customHeight="1">
      <c r="A60" s="7" t="s">
        <v>33</v>
      </c>
      <c r="B60" s="36"/>
      <c r="C60" s="27">
        <f aca="true" t="shared" si="19" ref="C60:J60">C61+C63+C65+C67+C68+C69</f>
        <v>30203200</v>
      </c>
      <c r="D60" s="27">
        <f t="shared" si="19"/>
        <v>0</v>
      </c>
      <c r="E60" s="27">
        <f t="shared" si="19"/>
        <v>0</v>
      </c>
      <c r="F60" s="27">
        <f t="shared" si="19"/>
        <v>30203200</v>
      </c>
      <c r="G60" s="27">
        <f t="shared" si="19"/>
        <v>1403147</v>
      </c>
      <c r="H60" s="27">
        <f t="shared" si="19"/>
        <v>0</v>
      </c>
      <c r="I60" s="27">
        <f t="shared" si="19"/>
        <v>0</v>
      </c>
      <c r="J60" s="27">
        <f t="shared" si="19"/>
        <v>1403147</v>
      </c>
      <c r="K60" s="27">
        <f t="shared" si="13"/>
        <v>-28800053</v>
      </c>
      <c r="L60" s="32">
        <f t="shared" si="14"/>
        <v>4.645689860677014</v>
      </c>
    </row>
    <row r="61" spans="1:12" ht="81" customHeight="1">
      <c r="A61" s="47" t="s">
        <v>51</v>
      </c>
      <c r="B61" s="36" t="s">
        <v>29</v>
      </c>
      <c r="C61" s="26">
        <f aca="true" t="shared" si="20" ref="C61:C69">D61+E61+F61</f>
        <v>5300000</v>
      </c>
      <c r="D61" s="26"/>
      <c r="E61" s="26"/>
      <c r="F61" s="26">
        <v>5300000</v>
      </c>
      <c r="G61" s="26">
        <f>H61+I61+J61</f>
        <v>0</v>
      </c>
      <c r="H61" s="26"/>
      <c r="I61" s="26"/>
      <c r="J61" s="26"/>
      <c r="K61" s="27">
        <f t="shared" si="13"/>
        <v>-5300000</v>
      </c>
      <c r="L61" s="32">
        <f t="shared" si="14"/>
        <v>0</v>
      </c>
    </row>
    <row r="62" spans="1:12" ht="51.75" customHeight="1">
      <c r="A62" s="8" t="s">
        <v>90</v>
      </c>
      <c r="B62" s="36"/>
      <c r="C62" s="26">
        <f t="shared" si="20"/>
        <v>2800000</v>
      </c>
      <c r="D62" s="26"/>
      <c r="E62" s="26"/>
      <c r="F62" s="26">
        <v>2800000</v>
      </c>
      <c r="G62" s="26">
        <f aca="true" t="shared" si="21" ref="G62:G68">H62+I62+J62</f>
        <v>0</v>
      </c>
      <c r="H62" s="26"/>
      <c r="I62" s="26"/>
      <c r="J62" s="26"/>
      <c r="K62" s="27">
        <f t="shared" si="13"/>
        <v>-2800000</v>
      </c>
      <c r="L62" s="32">
        <f t="shared" si="14"/>
        <v>0</v>
      </c>
    </row>
    <row r="63" spans="1:12" ht="63.75" customHeight="1">
      <c r="A63" s="45" t="s">
        <v>52</v>
      </c>
      <c r="B63" s="36" t="s">
        <v>29</v>
      </c>
      <c r="C63" s="26">
        <f t="shared" si="20"/>
        <v>10000000</v>
      </c>
      <c r="D63" s="26"/>
      <c r="E63" s="26"/>
      <c r="F63" s="26">
        <v>10000000</v>
      </c>
      <c r="G63" s="26">
        <f t="shared" si="21"/>
        <v>0</v>
      </c>
      <c r="H63" s="26"/>
      <c r="I63" s="26"/>
      <c r="J63" s="26"/>
      <c r="K63" s="27">
        <f t="shared" si="13"/>
        <v>-10000000</v>
      </c>
      <c r="L63" s="32">
        <f t="shared" si="14"/>
        <v>0</v>
      </c>
    </row>
    <row r="64" spans="1:12" ht="48" customHeight="1">
      <c r="A64" s="44" t="s">
        <v>75</v>
      </c>
      <c r="B64" s="36"/>
      <c r="C64" s="26">
        <f t="shared" si="20"/>
        <v>1830400</v>
      </c>
      <c r="D64" s="26"/>
      <c r="E64" s="26"/>
      <c r="F64" s="26">
        <v>1830400</v>
      </c>
      <c r="G64" s="26">
        <f t="shared" si="21"/>
        <v>0</v>
      </c>
      <c r="H64" s="26"/>
      <c r="I64" s="26"/>
      <c r="J64" s="26"/>
      <c r="K64" s="27">
        <f t="shared" si="13"/>
        <v>-1830400</v>
      </c>
      <c r="L64" s="32">
        <f t="shared" si="14"/>
        <v>0</v>
      </c>
    </row>
    <row r="65" spans="1:12" ht="63.75" customHeight="1">
      <c r="A65" s="44" t="s">
        <v>53</v>
      </c>
      <c r="B65" s="36" t="s">
        <v>29</v>
      </c>
      <c r="C65" s="26">
        <f t="shared" si="20"/>
        <v>10000000</v>
      </c>
      <c r="D65" s="26"/>
      <c r="E65" s="26"/>
      <c r="F65" s="26">
        <v>10000000</v>
      </c>
      <c r="G65" s="26">
        <f t="shared" si="21"/>
        <v>0</v>
      </c>
      <c r="H65" s="26"/>
      <c r="I65" s="26"/>
      <c r="J65" s="26"/>
      <c r="K65" s="27">
        <f t="shared" si="13"/>
        <v>-10000000</v>
      </c>
      <c r="L65" s="32">
        <f t="shared" si="14"/>
        <v>0</v>
      </c>
    </row>
    <row r="66" spans="1:12" ht="45" customHeight="1">
      <c r="A66" s="44" t="s">
        <v>54</v>
      </c>
      <c r="B66" s="36"/>
      <c r="C66" s="26">
        <f t="shared" si="20"/>
        <v>2500000</v>
      </c>
      <c r="D66" s="26"/>
      <c r="E66" s="26"/>
      <c r="F66" s="26">
        <v>2500000</v>
      </c>
      <c r="G66" s="26">
        <f t="shared" si="21"/>
        <v>0</v>
      </c>
      <c r="H66" s="26"/>
      <c r="I66" s="26"/>
      <c r="J66" s="26"/>
      <c r="K66" s="27">
        <f t="shared" si="13"/>
        <v>-2500000</v>
      </c>
      <c r="L66" s="32">
        <f t="shared" si="14"/>
        <v>0</v>
      </c>
    </row>
    <row r="67" spans="1:12" ht="93" customHeight="1">
      <c r="A67" s="44" t="s">
        <v>91</v>
      </c>
      <c r="B67" s="36" t="s">
        <v>29</v>
      </c>
      <c r="C67" s="26">
        <f t="shared" si="20"/>
        <v>1500000</v>
      </c>
      <c r="D67" s="26"/>
      <c r="E67" s="26"/>
      <c r="F67" s="26">
        <v>1500000</v>
      </c>
      <c r="G67" s="26">
        <f t="shared" si="21"/>
        <v>0</v>
      </c>
      <c r="H67" s="26"/>
      <c r="I67" s="26"/>
      <c r="J67" s="26"/>
      <c r="K67" s="27">
        <f t="shared" si="13"/>
        <v>-1500000</v>
      </c>
      <c r="L67" s="32">
        <f t="shared" si="14"/>
        <v>0</v>
      </c>
    </row>
    <row r="68" spans="1:12" ht="53.25" customHeight="1">
      <c r="A68" s="44" t="s">
        <v>95</v>
      </c>
      <c r="B68" s="36" t="s">
        <v>29</v>
      </c>
      <c r="C68" s="26">
        <f t="shared" si="20"/>
        <v>2000000</v>
      </c>
      <c r="D68" s="26"/>
      <c r="E68" s="26"/>
      <c r="F68" s="26">
        <v>2000000</v>
      </c>
      <c r="G68" s="26">
        <f t="shared" si="21"/>
        <v>0</v>
      </c>
      <c r="H68" s="26"/>
      <c r="I68" s="26"/>
      <c r="J68" s="26"/>
      <c r="K68" s="27">
        <f t="shared" si="13"/>
        <v>-2000000</v>
      </c>
      <c r="L68" s="32">
        <f t="shared" si="14"/>
        <v>0</v>
      </c>
    </row>
    <row r="69" spans="1:12" ht="66.75" customHeight="1">
      <c r="A69" s="8" t="s">
        <v>59</v>
      </c>
      <c r="B69" s="36" t="s">
        <v>29</v>
      </c>
      <c r="C69" s="26">
        <f t="shared" si="20"/>
        <v>1403200</v>
      </c>
      <c r="D69" s="26"/>
      <c r="E69" s="26"/>
      <c r="F69" s="26">
        <v>1403200</v>
      </c>
      <c r="G69" s="26">
        <f>H69+I69+J69</f>
        <v>1403147</v>
      </c>
      <c r="H69" s="26"/>
      <c r="I69" s="26"/>
      <c r="J69" s="26">
        <v>1403147</v>
      </c>
      <c r="K69" s="27">
        <f t="shared" si="13"/>
        <v>-53</v>
      </c>
      <c r="L69" s="32">
        <f t="shared" si="14"/>
        <v>99.99622291904218</v>
      </c>
    </row>
    <row r="70" spans="1:12" s="5" customFormat="1" ht="33.75" customHeight="1">
      <c r="A70" s="6" t="s">
        <v>19</v>
      </c>
      <c r="B70" s="6"/>
      <c r="C70" s="28">
        <f aca="true" t="shared" si="22" ref="C70:J70">C9+C18+C27+C53+C56</f>
        <v>632434000</v>
      </c>
      <c r="D70" s="28">
        <f t="shared" si="22"/>
        <v>0</v>
      </c>
      <c r="E70" s="28">
        <f t="shared" si="22"/>
        <v>85421300</v>
      </c>
      <c r="F70" s="28">
        <f t="shared" si="22"/>
        <v>547012700</v>
      </c>
      <c r="G70" s="28">
        <f t="shared" si="22"/>
        <v>4755449</v>
      </c>
      <c r="H70" s="28">
        <f t="shared" si="22"/>
        <v>0</v>
      </c>
      <c r="I70" s="28">
        <f t="shared" si="22"/>
        <v>0</v>
      </c>
      <c r="J70" s="28">
        <f t="shared" si="22"/>
        <v>4755449</v>
      </c>
      <c r="K70" s="28">
        <f t="shared" si="13"/>
        <v>-627678551</v>
      </c>
      <c r="L70" s="13">
        <f t="shared" si="14"/>
        <v>0.7519281063320441</v>
      </c>
    </row>
    <row r="72" spans="1:4" ht="17.25" customHeight="1">
      <c r="A72" s="18" t="s">
        <v>22</v>
      </c>
      <c r="D72" s="18" t="s">
        <v>26</v>
      </c>
    </row>
    <row r="73" ht="33" customHeight="1">
      <c r="A73" s="1" t="s">
        <v>31</v>
      </c>
    </row>
    <row r="74" ht="15">
      <c r="B74" s="18"/>
    </row>
  </sheetData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7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4"/>
  <sheetViews>
    <sheetView showZeros="0" tabSelected="1" view="pageBreakPreview" zoomScale="75" zoomScaleSheetLayoutView="75" workbookViewId="0" topLeftCell="A1">
      <pane xSplit="1" ySplit="8" topLeftCell="B15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G26" sqref="G26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80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98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>
        <f>H15+I15+J15</f>
        <v>0</v>
      </c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>
        <f>H16+I16+J16</f>
        <v>0</v>
      </c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52">
        <f>D20+E20+F20</f>
        <v>34800</v>
      </c>
      <c r="D20" s="52"/>
      <c r="E20" s="52"/>
      <c r="F20" s="52">
        <v>34800</v>
      </c>
      <c r="G20" s="52">
        <f>H20+I20+J20</f>
        <v>0</v>
      </c>
      <c r="H20" s="52"/>
      <c r="I20" s="52"/>
      <c r="J20" s="52"/>
      <c r="K20" s="53">
        <f t="shared" si="1"/>
        <v>-34800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10200</v>
      </c>
      <c r="D21" s="52"/>
      <c r="E21" s="52"/>
      <c r="F21" s="52">
        <v>10200</v>
      </c>
      <c r="G21" s="52">
        <f>H21+I21+J21</f>
        <v>0</v>
      </c>
      <c r="H21" s="52"/>
      <c r="I21" s="52"/>
      <c r="J21" s="52"/>
      <c r="K21" s="53">
        <f t="shared" si="1"/>
        <v>-10200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C28+C51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3352.3</v>
      </c>
      <c r="H27" s="56">
        <f t="shared" si="8"/>
        <v>0</v>
      </c>
      <c r="I27" s="56">
        <f t="shared" si="8"/>
        <v>0</v>
      </c>
      <c r="J27" s="56">
        <f t="shared" si="8"/>
        <v>3352.3</v>
      </c>
      <c r="K27" s="56">
        <f t="shared" si="1"/>
        <v>-303095</v>
      </c>
      <c r="L27" s="13">
        <f t="shared" si="2"/>
        <v>1.0939238165909768</v>
      </c>
    </row>
    <row r="28" spans="1:12" ht="18" customHeight="1">
      <c r="A28" s="7" t="s">
        <v>14</v>
      </c>
      <c r="B28" s="19"/>
      <c r="C28" s="50">
        <f aca="true" t="shared" si="9" ref="C28:J28">C29+C31+C33+C35+C37+C39+C41+C43+C45+C47+C49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3352.3</v>
      </c>
      <c r="H28" s="50">
        <f t="shared" si="9"/>
        <v>0</v>
      </c>
      <c r="I28" s="50">
        <f t="shared" si="9"/>
        <v>0</v>
      </c>
      <c r="J28" s="50">
        <f t="shared" si="9"/>
        <v>3352.3</v>
      </c>
      <c r="K28" s="50">
        <f t="shared" si="1"/>
        <v>-292795</v>
      </c>
      <c r="L28" s="32">
        <f t="shared" si="2"/>
        <v>1.1319704755032378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7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>
        <f aca="true" t="shared" si="11" ref="G31:G52">H31+I31+J31</f>
        <v>3352.3</v>
      </c>
      <c r="H31" s="55"/>
      <c r="I31" s="55"/>
      <c r="J31" s="55">
        <v>3352.3</v>
      </c>
      <c r="K31" s="55">
        <f t="shared" si="1"/>
        <v>-102160.2</v>
      </c>
      <c r="L31" s="12">
        <f t="shared" si="2"/>
        <v>3.17715910437152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t="shared" si="11"/>
        <v>36.5</v>
      </c>
      <c r="H32" s="55"/>
      <c r="I32" s="55"/>
      <c r="J32" s="55">
        <v>36.5</v>
      </c>
      <c r="K32" s="55">
        <f t="shared" si="1"/>
        <v>-1441.5</v>
      </c>
      <c r="L32" s="12">
        <f t="shared" si="2"/>
        <v>2.469553450608931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>H35+I35+J35</f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>H39+I39+J39</f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70">G41-C41</f>
        <v>-18000</v>
      </c>
      <c r="L41" s="12">
        <f aca="true" t="shared" si="13" ref="L41:L70">G41/C41*100</f>
        <v>0</v>
      </c>
    </row>
    <row r="42" spans="1:12" ht="48.75" customHeight="1">
      <c r="A42" s="8" t="s">
        <v>69</v>
      </c>
      <c r="B42" s="36"/>
      <c r="C42" s="55">
        <f t="shared" si="10"/>
        <v>2413.3</v>
      </c>
      <c r="D42" s="55"/>
      <c r="E42" s="55"/>
      <c r="F42" s="55">
        <v>2413.3</v>
      </c>
      <c r="G42" s="55">
        <f>H42+I42+J42</f>
        <v>0</v>
      </c>
      <c r="H42" s="55"/>
      <c r="I42" s="55"/>
      <c r="J42" s="55"/>
      <c r="K42" s="55">
        <f t="shared" si="12"/>
        <v>-2413.3</v>
      </c>
      <c r="L42" s="12">
        <f t="shared" si="13"/>
        <v>0</v>
      </c>
    </row>
    <row r="43" spans="1:12" ht="129.75" customHeight="1">
      <c r="A43" s="8" t="s">
        <v>55</v>
      </c>
      <c r="B43" s="36" t="s">
        <v>29</v>
      </c>
      <c r="C43" s="55">
        <f t="shared" si="10"/>
        <v>10000</v>
      </c>
      <c r="D43" s="55"/>
      <c r="E43" s="55"/>
      <c r="F43" s="55">
        <v>10000</v>
      </c>
      <c r="G43" s="55">
        <f t="shared" si="11"/>
        <v>0</v>
      </c>
      <c r="H43" s="55"/>
      <c r="I43" s="55"/>
      <c r="J43" s="55"/>
      <c r="K43" s="55">
        <f t="shared" si="12"/>
        <v>-10000</v>
      </c>
      <c r="L43" s="12">
        <f t="shared" si="13"/>
        <v>0</v>
      </c>
    </row>
    <row r="44" spans="1:12" ht="48.75" customHeight="1">
      <c r="A44" s="8" t="s">
        <v>68</v>
      </c>
      <c r="B44" s="36" t="s">
        <v>29</v>
      </c>
      <c r="C44" s="55">
        <f t="shared" si="10"/>
        <v>1715.6</v>
      </c>
      <c r="D44" s="55"/>
      <c r="E44" s="55"/>
      <c r="F44" s="55">
        <v>1715.6</v>
      </c>
      <c r="G44" s="55">
        <f>H44+I44+J44</f>
        <v>0</v>
      </c>
      <c r="H44" s="55"/>
      <c r="I44" s="55"/>
      <c r="J44" s="55"/>
      <c r="K44" s="55">
        <f t="shared" si="12"/>
        <v>-1715.6</v>
      </c>
      <c r="L44" s="12">
        <f t="shared" si="13"/>
        <v>0</v>
      </c>
    </row>
    <row r="45" spans="1:12" ht="126" customHeight="1">
      <c r="A45" s="8" t="s">
        <v>56</v>
      </c>
      <c r="B45" s="36" t="s">
        <v>29</v>
      </c>
      <c r="C45" s="55">
        <f t="shared" si="10"/>
        <v>10000</v>
      </c>
      <c r="D45" s="55"/>
      <c r="E45" s="55"/>
      <c r="F45" s="55">
        <v>10000</v>
      </c>
      <c r="G45" s="55">
        <f t="shared" si="11"/>
        <v>0</v>
      </c>
      <c r="H45" s="55"/>
      <c r="I45" s="55"/>
      <c r="J45" s="55"/>
      <c r="K45" s="55">
        <f t="shared" si="12"/>
        <v>-10000</v>
      </c>
      <c r="L45" s="12">
        <f t="shared" si="13"/>
        <v>0</v>
      </c>
    </row>
    <row r="46" spans="1:12" ht="48.75" customHeight="1">
      <c r="A46" s="8" t="s">
        <v>69</v>
      </c>
      <c r="B46" s="36"/>
      <c r="C46" s="55">
        <f t="shared" si="10"/>
        <v>128</v>
      </c>
      <c r="D46" s="55"/>
      <c r="E46" s="55"/>
      <c r="F46" s="55">
        <v>128</v>
      </c>
      <c r="G46" s="55">
        <f t="shared" si="11"/>
        <v>0</v>
      </c>
      <c r="H46" s="55"/>
      <c r="I46" s="55"/>
      <c r="J46" s="55"/>
      <c r="K46" s="55">
        <f t="shared" si="12"/>
        <v>-128</v>
      </c>
      <c r="L46" s="12">
        <f t="shared" si="13"/>
        <v>0</v>
      </c>
    </row>
    <row r="47" spans="1:12" ht="66.75" customHeight="1">
      <c r="A47" s="8" t="s">
        <v>48</v>
      </c>
      <c r="B47" s="36" t="s">
        <v>29</v>
      </c>
      <c r="C47" s="55">
        <f t="shared" si="10"/>
        <v>1500</v>
      </c>
      <c r="D47" s="55"/>
      <c r="E47" s="55"/>
      <c r="F47" s="55">
        <v>1500</v>
      </c>
      <c r="G47" s="55">
        <f>H47+I47+J47</f>
        <v>0</v>
      </c>
      <c r="H47" s="55"/>
      <c r="I47" s="55"/>
      <c r="J47" s="58"/>
      <c r="K47" s="55">
        <f t="shared" si="12"/>
        <v>-1500</v>
      </c>
      <c r="L47" s="12">
        <f t="shared" si="13"/>
        <v>0</v>
      </c>
    </row>
    <row r="48" spans="1:12" ht="47.25" customHeight="1">
      <c r="A48" s="9" t="s">
        <v>69</v>
      </c>
      <c r="B48" s="36"/>
      <c r="C48" s="55">
        <f>C49</f>
        <v>1500</v>
      </c>
      <c r="D48" s="55">
        <f>D49</f>
        <v>0</v>
      </c>
      <c r="E48" s="55">
        <f>E49</f>
        <v>0</v>
      </c>
      <c r="F48" s="55">
        <v>1500</v>
      </c>
      <c r="G48" s="55">
        <f t="shared" si="11"/>
        <v>0</v>
      </c>
      <c r="H48" s="55">
        <f>H49</f>
        <v>0</v>
      </c>
      <c r="I48" s="55">
        <f>I49</f>
        <v>0</v>
      </c>
      <c r="J48" s="59"/>
      <c r="K48" s="55">
        <f t="shared" si="12"/>
        <v>-1500</v>
      </c>
      <c r="L48" s="32">
        <f t="shared" si="13"/>
        <v>0</v>
      </c>
    </row>
    <row r="49" spans="1:12" ht="62.25" customHeight="1">
      <c r="A49" s="9" t="s">
        <v>78</v>
      </c>
      <c r="B49" s="36" t="s">
        <v>29</v>
      </c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46.5" customHeight="1">
      <c r="A50" s="9" t="s">
        <v>69</v>
      </c>
      <c r="B50" s="36"/>
      <c r="C50" s="55">
        <f>D50+E50+F50</f>
        <v>1500</v>
      </c>
      <c r="D50" s="55"/>
      <c r="E50" s="55"/>
      <c r="F50" s="55">
        <v>1500</v>
      </c>
      <c r="G50" s="55">
        <f>H50+I50+J50</f>
        <v>0</v>
      </c>
      <c r="H50" s="55"/>
      <c r="I50" s="55"/>
      <c r="J50" s="55"/>
      <c r="K50" s="55">
        <f t="shared" si="12"/>
        <v>-1500</v>
      </c>
      <c r="L50" s="12">
        <f t="shared" si="13"/>
        <v>0</v>
      </c>
    </row>
    <row r="51" spans="1:12" ht="29.25" customHeight="1">
      <c r="A51" s="10" t="s">
        <v>40</v>
      </c>
      <c r="B51" s="36"/>
      <c r="C51" s="55">
        <f aca="true" t="shared" si="14" ref="C51:J51">C52</f>
        <v>10300</v>
      </c>
      <c r="D51" s="55">
        <f t="shared" si="14"/>
        <v>0</v>
      </c>
      <c r="E51" s="55">
        <f t="shared" si="14"/>
        <v>10300</v>
      </c>
      <c r="F51" s="55">
        <f t="shared" si="14"/>
        <v>0</v>
      </c>
      <c r="G51" s="55">
        <f t="shared" si="11"/>
        <v>0</v>
      </c>
      <c r="H51" s="55">
        <f t="shared" si="14"/>
        <v>0</v>
      </c>
      <c r="I51" s="55">
        <f t="shared" si="14"/>
        <v>0</v>
      </c>
      <c r="J51" s="55">
        <f t="shared" si="14"/>
        <v>0</v>
      </c>
      <c r="K51" s="55">
        <f t="shared" si="12"/>
        <v>-10300</v>
      </c>
      <c r="L51" s="12">
        <f t="shared" si="13"/>
        <v>0</v>
      </c>
    </row>
    <row r="52" spans="1:12" ht="37.5" customHeight="1">
      <c r="A52" s="9" t="s">
        <v>41</v>
      </c>
      <c r="B52" s="36" t="s">
        <v>29</v>
      </c>
      <c r="C52" s="55">
        <f>D52+E52+F52</f>
        <v>10300</v>
      </c>
      <c r="D52" s="55"/>
      <c r="E52" s="55">
        <v>10300</v>
      </c>
      <c r="F52" s="55"/>
      <c r="G52" s="55">
        <f t="shared" si="11"/>
        <v>0</v>
      </c>
      <c r="H52" s="55"/>
      <c r="I52" s="55"/>
      <c r="J52" s="55"/>
      <c r="K52" s="55">
        <f t="shared" si="12"/>
        <v>-10300</v>
      </c>
      <c r="L52" s="12">
        <f t="shared" si="13"/>
        <v>0</v>
      </c>
    </row>
    <row r="53" spans="1:12" ht="24" customHeight="1">
      <c r="A53" s="33" t="s">
        <v>18</v>
      </c>
      <c r="B53" s="38"/>
      <c r="C53" s="56">
        <f aca="true" t="shared" si="15" ref="C53:F54">C54</f>
        <v>21707.4</v>
      </c>
      <c r="D53" s="56">
        <f t="shared" si="15"/>
        <v>0</v>
      </c>
      <c r="E53" s="56">
        <f t="shared" si="15"/>
        <v>21707.4</v>
      </c>
      <c r="F53" s="56">
        <f t="shared" si="15"/>
        <v>0</v>
      </c>
      <c r="G53" s="60">
        <f>H53+I53+J53</f>
        <v>0</v>
      </c>
      <c r="H53" s="56">
        <f aca="true" t="shared" si="16" ref="H53:J54">H54</f>
        <v>0</v>
      </c>
      <c r="I53" s="56">
        <f t="shared" si="16"/>
        <v>0</v>
      </c>
      <c r="J53" s="56">
        <f t="shared" si="16"/>
        <v>0</v>
      </c>
      <c r="K53" s="56">
        <f t="shared" si="12"/>
        <v>-21707.4</v>
      </c>
      <c r="L53" s="13">
        <f t="shared" si="13"/>
        <v>0</v>
      </c>
    </row>
    <row r="54" spans="1:12" ht="24" customHeight="1">
      <c r="A54" s="10" t="s">
        <v>34</v>
      </c>
      <c r="B54" s="36"/>
      <c r="C54" s="55">
        <f t="shared" si="15"/>
        <v>21707.4</v>
      </c>
      <c r="D54" s="55">
        <f t="shared" si="15"/>
        <v>0</v>
      </c>
      <c r="E54" s="55">
        <f t="shared" si="15"/>
        <v>21707.4</v>
      </c>
      <c r="F54" s="55">
        <f t="shared" si="15"/>
        <v>0</v>
      </c>
      <c r="G54" s="55">
        <f>H54+I54+J54</f>
        <v>0</v>
      </c>
      <c r="H54" s="55">
        <f t="shared" si="16"/>
        <v>0</v>
      </c>
      <c r="I54" s="55">
        <f t="shared" si="16"/>
        <v>0</v>
      </c>
      <c r="J54" s="55">
        <f t="shared" si="16"/>
        <v>0</v>
      </c>
      <c r="K54" s="50">
        <f t="shared" si="12"/>
        <v>-21707.4</v>
      </c>
      <c r="L54" s="32">
        <f t="shared" si="13"/>
        <v>0</v>
      </c>
    </row>
    <row r="55" spans="1:12" ht="35.25" customHeight="1">
      <c r="A55" s="9" t="s">
        <v>35</v>
      </c>
      <c r="B55" s="36" t="s">
        <v>29</v>
      </c>
      <c r="C55" s="55">
        <f>D55+E55+F55</f>
        <v>21707.4</v>
      </c>
      <c r="D55" s="55"/>
      <c r="E55" s="55">
        <v>21707.4</v>
      </c>
      <c r="F55" s="55"/>
      <c r="G55" s="55">
        <f>H55+I55+J55</f>
        <v>0</v>
      </c>
      <c r="H55" s="55"/>
      <c r="I55" s="55"/>
      <c r="J55" s="55"/>
      <c r="K55" s="50">
        <f t="shared" si="12"/>
        <v>-21707.4</v>
      </c>
      <c r="L55" s="32">
        <f t="shared" si="13"/>
        <v>0</v>
      </c>
    </row>
    <row r="56" spans="1:12" ht="35.25" customHeight="1">
      <c r="A56" s="6" t="s">
        <v>32</v>
      </c>
      <c r="B56" s="6"/>
      <c r="C56" s="56">
        <f aca="true" t="shared" si="17" ref="C56:J56">C57+C60</f>
        <v>38803.2</v>
      </c>
      <c r="D56" s="56">
        <f t="shared" si="17"/>
        <v>0</v>
      </c>
      <c r="E56" s="56">
        <f t="shared" si="17"/>
        <v>0</v>
      </c>
      <c r="F56" s="56">
        <f t="shared" si="17"/>
        <v>38803.2</v>
      </c>
      <c r="G56" s="56">
        <f t="shared" si="17"/>
        <v>1403.1</v>
      </c>
      <c r="H56" s="56">
        <f t="shared" si="17"/>
        <v>0</v>
      </c>
      <c r="I56" s="56">
        <f t="shared" si="17"/>
        <v>0</v>
      </c>
      <c r="J56" s="56">
        <f t="shared" si="17"/>
        <v>1403.1</v>
      </c>
      <c r="K56" s="56">
        <f t="shared" si="12"/>
        <v>-37400.1</v>
      </c>
      <c r="L56" s="13">
        <f t="shared" si="13"/>
        <v>3.615938891637803</v>
      </c>
    </row>
    <row r="57" spans="1:12" ht="17.25" customHeight="1">
      <c r="A57" s="7" t="s">
        <v>49</v>
      </c>
      <c r="B57" s="19"/>
      <c r="C57" s="50">
        <f aca="true" t="shared" si="18" ref="C57:J57">C58+C59</f>
        <v>8600</v>
      </c>
      <c r="D57" s="50">
        <f t="shared" si="18"/>
        <v>0</v>
      </c>
      <c r="E57" s="50">
        <f t="shared" si="18"/>
        <v>0</v>
      </c>
      <c r="F57" s="50">
        <f t="shared" si="18"/>
        <v>8600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 t="shared" si="12"/>
        <v>-8600</v>
      </c>
      <c r="L57" s="32">
        <f t="shared" si="13"/>
        <v>0</v>
      </c>
    </row>
    <row r="58" spans="1:12" ht="39.75" customHeight="1">
      <c r="A58" s="8" t="s">
        <v>50</v>
      </c>
      <c r="B58" s="36" t="s">
        <v>29</v>
      </c>
      <c r="C58" s="55">
        <f>D58+E58+F58</f>
        <v>6600</v>
      </c>
      <c r="D58" s="55"/>
      <c r="E58" s="55"/>
      <c r="F58" s="55">
        <v>6600</v>
      </c>
      <c r="G58" s="55">
        <f>H58+I58+J58</f>
        <v>0</v>
      </c>
      <c r="H58" s="55"/>
      <c r="I58" s="55"/>
      <c r="J58" s="55"/>
      <c r="K58" s="55">
        <f t="shared" si="12"/>
        <v>-6600</v>
      </c>
      <c r="L58" s="12">
        <f t="shared" si="13"/>
        <v>0</v>
      </c>
    </row>
    <row r="59" spans="1:12" ht="75.75" customHeight="1">
      <c r="A59" s="44" t="s">
        <v>73</v>
      </c>
      <c r="B59" s="36" t="s">
        <v>29</v>
      </c>
      <c r="C59" s="55">
        <f>D59+E59+F59</f>
        <v>2000</v>
      </c>
      <c r="D59" s="55"/>
      <c r="E59" s="55"/>
      <c r="F59" s="55">
        <v>2000</v>
      </c>
      <c r="G59" s="55">
        <f>H59+I59+J59</f>
        <v>0</v>
      </c>
      <c r="H59" s="55"/>
      <c r="I59" s="55"/>
      <c r="J59" s="55"/>
      <c r="K59" s="55">
        <f t="shared" si="12"/>
        <v>-2000</v>
      </c>
      <c r="L59" s="12">
        <f t="shared" si="13"/>
        <v>0</v>
      </c>
    </row>
    <row r="60" spans="1:12" ht="27" customHeight="1">
      <c r="A60" s="7" t="s">
        <v>33</v>
      </c>
      <c r="B60" s="36"/>
      <c r="C60" s="50">
        <f aca="true" t="shared" si="19" ref="C60:J60">C61+C63+C65+C67+C68+C69</f>
        <v>30203.2</v>
      </c>
      <c r="D60" s="50">
        <f t="shared" si="19"/>
        <v>0</v>
      </c>
      <c r="E60" s="50">
        <f t="shared" si="19"/>
        <v>0</v>
      </c>
      <c r="F60" s="50">
        <f t="shared" si="19"/>
        <v>30203.2</v>
      </c>
      <c r="G60" s="50">
        <f t="shared" si="19"/>
        <v>1403.1</v>
      </c>
      <c r="H60" s="50">
        <f t="shared" si="19"/>
        <v>0</v>
      </c>
      <c r="I60" s="50">
        <f t="shared" si="19"/>
        <v>0</v>
      </c>
      <c r="J60" s="50">
        <f t="shared" si="19"/>
        <v>1403.1</v>
      </c>
      <c r="K60" s="50">
        <f t="shared" si="12"/>
        <v>-28800.100000000002</v>
      </c>
      <c r="L60" s="32">
        <f t="shared" si="13"/>
        <v>4.645534248026699</v>
      </c>
    </row>
    <row r="61" spans="1:12" ht="81" customHeight="1">
      <c r="A61" s="47" t="s">
        <v>51</v>
      </c>
      <c r="B61" s="36" t="s">
        <v>29</v>
      </c>
      <c r="C61" s="55">
        <f aca="true" t="shared" si="20" ref="C61:C69">D61+E61+F61</f>
        <v>5300</v>
      </c>
      <c r="D61" s="55"/>
      <c r="E61" s="55"/>
      <c r="F61" s="55">
        <v>5300</v>
      </c>
      <c r="G61" s="55">
        <f>H61+I61+J61</f>
        <v>0</v>
      </c>
      <c r="H61" s="55"/>
      <c r="I61" s="55"/>
      <c r="J61" s="55"/>
      <c r="K61" s="50">
        <f t="shared" si="12"/>
        <v>-5300</v>
      </c>
      <c r="L61" s="32">
        <f t="shared" si="13"/>
        <v>0</v>
      </c>
    </row>
    <row r="62" spans="1:12" ht="51.75" customHeight="1">
      <c r="A62" s="8" t="s">
        <v>74</v>
      </c>
      <c r="B62" s="36"/>
      <c r="C62" s="55">
        <f t="shared" si="20"/>
        <v>2800</v>
      </c>
      <c r="D62" s="55"/>
      <c r="E62" s="55"/>
      <c r="F62" s="55">
        <v>2800</v>
      </c>
      <c r="G62" s="55">
        <f aca="true" t="shared" si="21" ref="G62:G69">H62+I62+J62</f>
        <v>0</v>
      </c>
      <c r="H62" s="55"/>
      <c r="I62" s="55"/>
      <c r="J62" s="55"/>
      <c r="K62" s="50">
        <f t="shared" si="12"/>
        <v>-2800</v>
      </c>
      <c r="L62" s="32">
        <f t="shared" si="13"/>
        <v>0</v>
      </c>
    </row>
    <row r="63" spans="1:12" ht="63.75" customHeight="1">
      <c r="A63" s="45" t="s">
        <v>52</v>
      </c>
      <c r="B63" s="36" t="s">
        <v>29</v>
      </c>
      <c r="C63" s="55">
        <f t="shared" si="20"/>
        <v>10000</v>
      </c>
      <c r="D63" s="55"/>
      <c r="E63" s="55"/>
      <c r="F63" s="55">
        <v>10000</v>
      </c>
      <c r="G63" s="55">
        <f t="shared" si="21"/>
        <v>0</v>
      </c>
      <c r="H63" s="55"/>
      <c r="I63" s="55"/>
      <c r="J63" s="55"/>
      <c r="K63" s="50">
        <f t="shared" si="12"/>
        <v>-10000</v>
      </c>
      <c r="L63" s="32">
        <f t="shared" si="13"/>
        <v>0</v>
      </c>
    </row>
    <row r="64" spans="1:12" ht="48" customHeight="1">
      <c r="A64" s="44" t="s">
        <v>75</v>
      </c>
      <c r="B64" s="36"/>
      <c r="C64" s="55">
        <f t="shared" si="20"/>
        <v>1830.4</v>
      </c>
      <c r="D64" s="55"/>
      <c r="E64" s="55"/>
      <c r="F64" s="55">
        <v>1830.4</v>
      </c>
      <c r="G64" s="55">
        <f t="shared" si="21"/>
        <v>0</v>
      </c>
      <c r="H64" s="55"/>
      <c r="I64" s="55"/>
      <c r="J64" s="55"/>
      <c r="K64" s="50">
        <f t="shared" si="12"/>
        <v>-1830.4</v>
      </c>
      <c r="L64" s="32">
        <f t="shared" si="13"/>
        <v>0</v>
      </c>
    </row>
    <row r="65" spans="1:12" ht="63.75" customHeight="1">
      <c r="A65" s="44" t="s">
        <v>53</v>
      </c>
      <c r="B65" s="36" t="s">
        <v>29</v>
      </c>
      <c r="C65" s="55">
        <f t="shared" si="20"/>
        <v>10000</v>
      </c>
      <c r="D65" s="55"/>
      <c r="E65" s="55"/>
      <c r="F65" s="55">
        <v>10000</v>
      </c>
      <c r="G65" s="55">
        <f t="shared" si="21"/>
        <v>0</v>
      </c>
      <c r="H65" s="55"/>
      <c r="I65" s="55"/>
      <c r="J65" s="55"/>
      <c r="K65" s="50">
        <f t="shared" si="12"/>
        <v>-10000</v>
      </c>
      <c r="L65" s="32">
        <f t="shared" si="13"/>
        <v>0</v>
      </c>
    </row>
    <row r="66" spans="1:12" ht="45" customHeight="1">
      <c r="A66" s="44" t="s">
        <v>76</v>
      </c>
      <c r="B66" s="36"/>
      <c r="C66" s="55">
        <f t="shared" si="20"/>
        <v>2500</v>
      </c>
      <c r="D66" s="55"/>
      <c r="E66" s="55"/>
      <c r="F66" s="55">
        <v>2500</v>
      </c>
      <c r="G66" s="55">
        <f t="shared" si="21"/>
        <v>0</v>
      </c>
      <c r="H66" s="55"/>
      <c r="I66" s="55"/>
      <c r="J66" s="55"/>
      <c r="K66" s="50">
        <f t="shared" si="12"/>
        <v>-2500</v>
      </c>
      <c r="L66" s="32">
        <f t="shared" si="13"/>
        <v>0</v>
      </c>
    </row>
    <row r="67" spans="1:12" ht="93" customHeight="1">
      <c r="A67" s="44" t="s">
        <v>79</v>
      </c>
      <c r="B67" s="36" t="s">
        <v>29</v>
      </c>
      <c r="C67" s="55">
        <f t="shared" si="20"/>
        <v>1500</v>
      </c>
      <c r="D67" s="55"/>
      <c r="E67" s="55"/>
      <c r="F67" s="55">
        <v>1500</v>
      </c>
      <c r="G67" s="55">
        <f>H67+I67+J67</f>
        <v>0</v>
      </c>
      <c r="H67" s="55"/>
      <c r="I67" s="55"/>
      <c r="J67" s="55"/>
      <c r="K67" s="50">
        <f t="shared" si="12"/>
        <v>-1500</v>
      </c>
      <c r="L67" s="32">
        <f t="shared" si="13"/>
        <v>0</v>
      </c>
    </row>
    <row r="68" spans="1:12" ht="53.25" customHeight="1">
      <c r="A68" s="44" t="s">
        <v>77</v>
      </c>
      <c r="B68" s="36" t="s">
        <v>29</v>
      </c>
      <c r="C68" s="55">
        <f t="shared" si="20"/>
        <v>2000</v>
      </c>
      <c r="D68" s="55"/>
      <c r="E68" s="55"/>
      <c r="F68" s="55">
        <v>2000</v>
      </c>
      <c r="G68" s="55">
        <f t="shared" si="21"/>
        <v>0</v>
      </c>
      <c r="H68" s="55"/>
      <c r="I68" s="55"/>
      <c r="J68" s="55"/>
      <c r="K68" s="50">
        <f t="shared" si="12"/>
        <v>-2000</v>
      </c>
      <c r="L68" s="32">
        <f t="shared" si="13"/>
        <v>0</v>
      </c>
    </row>
    <row r="69" spans="1:12" ht="63" customHeight="1">
      <c r="A69" s="44" t="s">
        <v>97</v>
      </c>
      <c r="B69" s="36" t="s">
        <v>29</v>
      </c>
      <c r="C69" s="55">
        <f t="shared" si="20"/>
        <v>1403.2</v>
      </c>
      <c r="D69" s="55"/>
      <c r="E69" s="55"/>
      <c r="F69" s="55">
        <v>1403.2</v>
      </c>
      <c r="G69" s="55">
        <f t="shared" si="21"/>
        <v>1403.1</v>
      </c>
      <c r="H69" s="55"/>
      <c r="I69" s="55"/>
      <c r="J69" s="55">
        <v>1403.1</v>
      </c>
      <c r="K69" s="50">
        <f t="shared" si="12"/>
        <v>-0.10000000000013642</v>
      </c>
      <c r="L69" s="32">
        <f t="shared" si="13"/>
        <v>99.99287343215506</v>
      </c>
    </row>
    <row r="70" spans="1:12" s="5" customFormat="1" ht="33.75" customHeight="1">
      <c r="A70" s="6" t="s">
        <v>19</v>
      </c>
      <c r="B70" s="6"/>
      <c r="C70" s="56">
        <f aca="true" t="shared" si="22" ref="C70:J70">C9+C18+C27+C53+C56</f>
        <v>632433.9999999999</v>
      </c>
      <c r="D70" s="56">
        <f t="shared" si="22"/>
        <v>0</v>
      </c>
      <c r="E70" s="56">
        <f t="shared" si="22"/>
        <v>85421.3</v>
      </c>
      <c r="F70" s="56">
        <f t="shared" si="22"/>
        <v>547012.7</v>
      </c>
      <c r="G70" s="56">
        <f t="shared" si="22"/>
        <v>4755.4</v>
      </c>
      <c r="H70" s="56">
        <f t="shared" si="22"/>
        <v>0</v>
      </c>
      <c r="I70" s="56">
        <f t="shared" si="22"/>
        <v>0</v>
      </c>
      <c r="J70" s="56">
        <f t="shared" si="22"/>
        <v>4755.4</v>
      </c>
      <c r="K70" s="56">
        <f t="shared" si="12"/>
        <v>-627678.5999999999</v>
      </c>
      <c r="L70" s="13">
        <f t="shared" si="13"/>
        <v>0.7519203584880004</v>
      </c>
    </row>
    <row r="72" spans="1:4" ht="17.25" customHeight="1">
      <c r="A72" s="18" t="s">
        <v>22</v>
      </c>
      <c r="D72" s="18" t="s">
        <v>26</v>
      </c>
    </row>
    <row r="73" ht="33" customHeight="1">
      <c r="A73" s="1" t="s">
        <v>31</v>
      </c>
    </row>
    <row r="74" ht="15">
      <c r="B74" s="18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74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Кондрашова</cp:lastModifiedBy>
  <cp:lastPrinted>2012-03-02T07:41:13Z</cp:lastPrinted>
  <dcterms:created xsi:type="dcterms:W3CDTF">2007-01-23T06:19:47Z</dcterms:created>
  <dcterms:modified xsi:type="dcterms:W3CDTF">2012-03-02T07:50:40Z</dcterms:modified>
  <cp:category/>
  <cp:version/>
  <cp:contentType/>
  <cp:contentStatus/>
</cp:coreProperties>
</file>