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на 01.08.2012г. (руб)" sheetId="1" r:id="rId1"/>
    <sheet name="на 01.08.2012г. (т.руб) " sheetId="2" r:id="rId2"/>
  </sheets>
  <definedNames>
    <definedName name="_xlnm.Print_Titles" localSheetId="0">'на 01.08.2012г. (руб)'!$5:$8</definedName>
    <definedName name="_xlnm.Print_Titles" localSheetId="1">'на 01.08.2012г. (т.руб) '!$5:$8</definedName>
    <definedName name="_xlnm.Print_Area" localSheetId="0">'на 01.08.2012г. (руб)'!$A$1:$L$66</definedName>
    <definedName name="_xlnm.Print_Area" localSheetId="1">'на 01.08.2012г. (т.руб) '!$A$1:$L$66</definedName>
  </definedNames>
  <calcPr fullCalcOnLoad="1"/>
</workbook>
</file>

<file path=xl/sharedStrings.xml><?xml version="1.0" encoding="utf-8"?>
<sst xmlns="http://schemas.openxmlformats.org/spreadsheetml/2006/main" count="212" uniqueCount="87">
  <si>
    <t>План на 2012 год</t>
  </si>
  <si>
    <t>Другие вопросы в области национальной экономики</t>
  </si>
  <si>
    <r>
      <t xml:space="preserve">Разработка проекта генерального плана Чебоксарского городского округа                              </t>
    </r>
    <r>
      <rPr>
        <b/>
        <i/>
        <sz val="12"/>
        <rFont val="Arial Cyp"/>
        <family val="0"/>
      </rPr>
      <t>04 12 1020102 003 226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</si>
  <si>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</si>
  <si>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</si>
  <si>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</si>
  <si>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</si>
  <si>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</si>
  <si>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</si>
  <si>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</si>
  <si>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</si>
  <si>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</si>
  <si>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</si>
  <si>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ИТОГО ЗА ГОД ПО АДРЕСНОЙ ИНВЕСТИЦИОННОЙ ПРОГРАММЕ</t>
  </si>
  <si>
    <t xml:space="preserve">     Жилищное хозяйство</t>
  </si>
  <si>
    <t>Наименование расходов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</si>
  <si>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</si>
  <si>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</si>
  <si>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</si>
  <si>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</si>
  <si>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</si>
  <si>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</si>
  <si>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</si>
  <si>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</si>
  <si>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</si>
  <si>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Лукина С.А.    23-51-32</t>
  </si>
  <si>
    <t>ФИЗИЧЕСКАЯ КУЛЬТУРА И СПОРТ - ВСЕГО</t>
  </si>
  <si>
    <t xml:space="preserve">    Массовый спорт </t>
  </si>
  <si>
    <t>Дорожное хозяйство (дорожные фонды)</t>
  </si>
  <si>
    <t>Общее образование</t>
  </si>
  <si>
    <r>
      <t xml:space="preserve">Строительство дошкольного  образовательного  учреждения,   г. Чебоксары микрорайон «Волжский-3» на 215 мест 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</si>
  <si>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дошкольного  образовательного  учреждения, г. Чебоксары Проспект Тракторостроителей на 240 мест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</si>
  <si>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</t>
    </r>
    <r>
      <rPr>
        <b/>
        <i/>
        <sz val="12"/>
        <rFont val="Arial Cyr"/>
        <family val="0"/>
      </rPr>
      <t xml:space="preserve">07 01 5225229 003 310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</si>
  <si>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</t>
    </r>
    <r>
      <rPr>
        <b/>
        <i/>
        <sz val="12"/>
        <rFont val="Arial Cyr"/>
        <family val="0"/>
      </rPr>
      <t xml:space="preserve">               07 01 1020102 003 310 </t>
    </r>
  </si>
  <si>
    <r>
      <t xml:space="preserve">Строительство физкультурно - спортивного комплекса "Школа настольного тенниса" по ул. Мичмана Павлова, 9а в г. Чебоксары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</si>
  <si>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физкультурно- оздоровительного комплекса по ул. Гагарина в г.Чебоксары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</si>
  <si>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</si>
  <si>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</t>
    </r>
  </si>
  <si>
    <r>
      <t xml:space="preserve">Полигон твердых бытовых отходов (Чувашская Республика г.Новочебоксарск, ул.Промышленная)        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</si>
  <si>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</t>
    </r>
    <r>
      <rPr>
        <b/>
        <i/>
        <sz val="12"/>
        <rFont val="Arial Cyr"/>
        <family val="0"/>
      </rPr>
      <t xml:space="preserve">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</si>
  <si>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</t>
    </r>
    <r>
      <rPr>
        <b/>
        <i/>
        <sz val="12"/>
        <rFont val="Arial Cyr"/>
        <family val="0"/>
      </rPr>
      <t xml:space="preserve">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</si>
  <si>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</si>
  <si>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</si>
  <si>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</si>
  <si>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07 01 1020102 003 226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</si>
  <si>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</si>
  <si>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07 01 1020102 003 226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</si>
  <si>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</si>
  <si>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11 02 1020102 003 226</t>
    </r>
  </si>
  <si>
    <r>
      <t xml:space="preserve">в том числе:
проектно-изыскательские работы                    </t>
    </r>
    <r>
      <rPr>
        <b/>
        <i/>
        <sz val="12"/>
        <rFont val="Arial"/>
        <family val="2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</si>
  <si>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</t>
    </r>
    <r>
      <rPr>
        <b/>
        <i/>
        <sz val="12"/>
        <rFont val="Arial"/>
        <family val="2"/>
      </rPr>
      <t xml:space="preserve"> 11 02 1020102 003 226</t>
    </r>
  </si>
  <si>
    <t>(тыс.руб)</t>
  </si>
  <si>
    <r>
      <t xml:space="preserve">Полигон твердых бытовых отходов (Чувашская Республика г.Новочебоксарск, ул.Промышленная)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</si>
  <si>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</si>
  <si>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</t>
    </r>
    <r>
      <rPr>
        <b/>
        <i/>
        <sz val="12"/>
        <rFont val="Arial Cyr"/>
        <family val="0"/>
      </rPr>
      <t xml:space="preserve"> 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</si>
  <si>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</si>
  <si>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</si>
  <si>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</si>
  <si>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</t>
    </r>
    <r>
      <rPr>
        <b/>
        <i/>
        <sz val="12"/>
        <rFont val="Arial Cyr"/>
        <family val="0"/>
      </rPr>
      <t xml:space="preserve"> 07 01 1020102 003 310 </t>
    </r>
  </si>
  <si>
    <r>
      <t xml:space="preserve">в том числе:
проектно-изыскательские работы                 </t>
    </r>
    <r>
      <rPr>
        <b/>
        <i/>
        <sz val="12"/>
        <rFont val="Arial Cyr"/>
        <family val="0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</si>
  <si>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                               </t>
    </r>
    <r>
      <rPr>
        <b/>
        <i/>
        <sz val="12"/>
        <rFont val="Arial"/>
        <family val="2"/>
      </rPr>
      <t xml:space="preserve">                   11 02 1020102 003 226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</si>
  <si>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 </t>
    </r>
    <r>
      <rPr>
        <b/>
        <i/>
        <sz val="12"/>
        <rFont val="Arial Cyr"/>
        <family val="0"/>
      </rPr>
      <t>05 02 1020102 003 310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</si>
  <si>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</t>
    </r>
    <r>
      <rPr>
        <b/>
        <i/>
        <sz val="12"/>
        <rFont val="Arial Cyr"/>
        <family val="0"/>
      </rPr>
      <t xml:space="preserve"> 05 02 1020102 003 310</t>
    </r>
  </si>
  <si>
    <r>
      <t xml:space="preserve">Приобретение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</si>
  <si>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Реконструкция бассейна МБОУ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</si>
  <si>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t xml:space="preserve">У ЖКХ, энергетики, транспорта и связи </t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</si>
  <si>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   </t>
    </r>
    <r>
      <rPr>
        <b/>
        <i/>
        <sz val="12"/>
        <rFont val="Arial Cyr"/>
        <family val="0"/>
      </rPr>
      <t>11 02 1020102 003 226</t>
    </r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</si>
  <si>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</t>
    </r>
    <r>
      <rPr>
        <b/>
        <i/>
        <sz val="12"/>
        <rFont val="Arial"/>
        <family val="2"/>
      </rPr>
      <t xml:space="preserve">   11 02 1020102 003 226</t>
    </r>
  </si>
  <si>
    <t xml:space="preserve">Переселение граждан из ветхого и аварийного жилого фонда </t>
  </si>
  <si>
    <t>в том числе:</t>
  </si>
  <si>
    <t>05 01 0980102 500 310</t>
  </si>
  <si>
    <t>05 01 0980202 500 310</t>
  </si>
  <si>
    <t>05 01 0980212 500 310</t>
  </si>
  <si>
    <t>05 01 0980213 500 226</t>
  </si>
  <si>
    <t>05 01 0980213 500 310</t>
  </si>
  <si>
    <r>
      <t xml:space="preserve">Разработка ПСД на объект «Строительство ледового дворца на стадионе «Олимпийский»                                                              </t>
    </r>
    <r>
      <rPr>
        <b/>
        <i/>
        <sz val="12"/>
        <rFont val="Arial"/>
        <family val="2"/>
      </rPr>
      <t>11 02 1020102 003 226</t>
    </r>
  </si>
  <si>
    <r>
      <t xml:space="preserve">Разработка ПСД на объект «Строительство ледового дворца на стадионе «Олимпийский»                                                           </t>
    </r>
    <r>
      <rPr>
        <b/>
        <i/>
        <sz val="12"/>
        <rFont val="Arial Cyr"/>
        <family val="0"/>
      </rPr>
      <t xml:space="preserve">   11 02 1020102 003 226</t>
    </r>
  </si>
  <si>
    <r>
      <t xml:space="preserve">Разработка проектно-сметной документации на два детских дошкольных учреждения     </t>
    </r>
    <r>
      <rPr>
        <b/>
        <i/>
        <sz val="12"/>
        <rFont val="Arial Cyr"/>
        <family val="0"/>
      </rPr>
      <t xml:space="preserve"> 07 01 1020102 003 226 </t>
    </r>
  </si>
  <si>
    <r>
      <rPr>
        <sz val="12"/>
        <rFont val="Arial Cyr"/>
        <family val="0"/>
      </rPr>
      <t xml:space="preserve">Корректировка проектно-сметной документации объекта "Реконструкция Московского моста через реку Чебоксарка в г.Чебоксары" </t>
    </r>
    <r>
      <rPr>
        <b/>
        <i/>
        <sz val="12"/>
        <rFont val="Arial Cyr"/>
        <family val="0"/>
      </rPr>
      <t>04 09 3150201 003 226</t>
    </r>
  </si>
  <si>
    <r>
      <t>Корректировка проектно-сметной документации объекта "Реконструкция Московского моста через реку Чебоксарка в г.Чебоксары"</t>
    </r>
    <r>
      <rPr>
        <b/>
        <i/>
        <sz val="12"/>
        <rFont val="Arial Cyr"/>
        <family val="0"/>
      </rPr>
      <t xml:space="preserve"> 04 09 3150201 003 226</t>
    </r>
  </si>
  <si>
    <r>
      <t xml:space="preserve">Реконструкция автомобильной дороги Базового проезда на участке от кольца на Президентском бульваре до                           пересечения с ул. Пристанционная г.Чебоксары  </t>
    </r>
    <r>
      <rPr>
        <b/>
        <i/>
        <sz val="12"/>
        <rFont val="Arial Cyp"/>
        <family val="0"/>
      </rPr>
      <t>04 09 5220627 612 530</t>
    </r>
  </si>
  <si>
    <r>
      <t xml:space="preserve">Строительство транспортной развязки по Марпосадскому шоссе                                                    </t>
    </r>
    <r>
      <rPr>
        <b/>
        <i/>
        <sz val="12"/>
        <rFont val="Arial Cyp"/>
        <family val="0"/>
      </rPr>
      <t>04 09 5220627 612 530</t>
    </r>
  </si>
  <si>
    <r>
      <t xml:space="preserve">Реконструкция автодороги по пр.И.Яковлева (от Привокзальной площади до кольца пр.9-ой Пятилетки)  </t>
    </r>
    <r>
      <rPr>
        <b/>
        <i/>
        <sz val="12"/>
        <rFont val="Arial Cyp"/>
        <family val="0"/>
      </rPr>
      <t>04 09 3150201 612 530</t>
    </r>
  </si>
  <si>
    <t>об исполнении инвестиционной программы г.Чебоксары на 01.08.2012 года</t>
  </si>
  <si>
    <t>Кассовые расходы за январь-июль 2012 года</t>
  </si>
  <si>
    <r>
      <t xml:space="preserve">Строительство автомобильной дороги 1-го пускового комплекса 1-ой очереди строительства жилого района "Новый  город" г.Чебоксары с выездом на автомобильную дорогу "Чебоксары - Новочебоксарск" в районе поста ГИБДД "Восточный"  </t>
    </r>
    <r>
      <rPr>
        <b/>
        <i/>
        <sz val="12"/>
        <rFont val="Arial Cyp"/>
        <family val="0"/>
      </rPr>
      <t xml:space="preserve">04 09 1008833 612 530 </t>
    </r>
  </si>
  <si>
    <r>
      <t xml:space="preserve">Строительство автомобильной дороги 1-го пускового комплекса 1-ой очереди строительства жилого района "Новый  город" г.Чебоксары с выездом на автомобильную дорогу "Чебоксары - Новочебоксарск" в районе поста ГИБДД "Восточный" </t>
    </r>
    <r>
      <rPr>
        <b/>
        <i/>
        <sz val="12"/>
        <rFont val="Arial Cyp"/>
        <family val="0"/>
      </rPr>
      <t xml:space="preserve"> 04 09 1008833 612 530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</si>
</sst>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0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9"/>
      <name val="Arial Cyp"/>
      <family val="0"/>
    </font>
    <font>
      <b/>
      <sz val="12"/>
      <name val="Arial Cyp"/>
      <family val="0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right"/>
    </xf>
    <xf numFmtId="164" fontId="3" fillId="25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/>
    </xf>
    <xf numFmtId="4" fontId="3" fillId="25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4" fontId="3" fillId="25" borderId="10" xfId="0" applyNumberFormat="1" applyFont="1" applyFill="1" applyBorder="1" applyAlignment="1">
      <alignment horizontal="right"/>
    </xf>
    <xf numFmtId="164" fontId="3" fillId="25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4" fontId="3" fillId="25" borderId="10" xfId="0" applyNumberFormat="1" applyFont="1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justify" wrapText="1"/>
    </xf>
    <xf numFmtId="4" fontId="1" fillId="24" borderId="0" xfId="0" applyNumberFormat="1" applyFont="1" applyFill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169" fontId="3" fillId="25" borderId="10" xfId="0" applyNumberFormat="1" applyFont="1" applyFill="1" applyBorder="1" applyAlignment="1">
      <alignment/>
    </xf>
    <xf numFmtId="169" fontId="3" fillId="25" borderId="10" xfId="0" applyNumberFormat="1" applyFont="1" applyFill="1" applyBorder="1" applyAlignment="1">
      <alignment horizontal="center"/>
    </xf>
    <xf numFmtId="169" fontId="3" fillId="24" borderId="10" xfId="0" applyNumberFormat="1" applyFont="1" applyFill="1" applyBorder="1" applyAlignment="1">
      <alignment horizontal="right"/>
    </xf>
    <xf numFmtId="169" fontId="3" fillId="24" borderId="10" xfId="0" applyNumberFormat="1" applyFont="1" applyFill="1" applyBorder="1" applyAlignment="1">
      <alignment horizontal="center"/>
    </xf>
    <xf numFmtId="169" fontId="1" fillId="24" borderId="10" xfId="0" applyNumberFormat="1" applyFont="1" applyFill="1" applyBorder="1" applyAlignment="1">
      <alignment/>
    </xf>
    <xf numFmtId="169" fontId="1" fillId="24" borderId="10" xfId="0" applyNumberFormat="1" applyFont="1" applyFill="1" applyBorder="1" applyAlignment="1">
      <alignment horizontal="center"/>
    </xf>
    <xf numFmtId="169" fontId="3" fillId="24" borderId="10" xfId="0" applyNumberFormat="1" applyFont="1" applyFill="1" applyBorder="1" applyAlignment="1">
      <alignment/>
    </xf>
    <xf numFmtId="169" fontId="1" fillId="24" borderId="10" xfId="0" applyNumberFormat="1" applyFont="1" applyFill="1" applyBorder="1" applyAlignment="1">
      <alignment horizontal="right"/>
    </xf>
    <xf numFmtId="169" fontId="3" fillId="25" borderId="10" xfId="0" applyNumberFormat="1" applyFont="1" applyFill="1" applyBorder="1" applyAlignment="1">
      <alignment horizontal="right"/>
    </xf>
    <xf numFmtId="169" fontId="1" fillId="24" borderId="11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showZeros="0" tabSelected="1" view="pageBreakPreview" zoomScale="75" zoomScaleSheetLayoutView="75" zoomScalePageLayoutView="0" workbookViewId="0" topLeftCell="A1">
      <pane xSplit="1" ySplit="8" topLeftCell="D12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15" sqref="A15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 customHeight="1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5.75" customHeight="1">
      <c r="A3" s="66"/>
      <c r="B3" s="66"/>
      <c r="C3" s="66"/>
      <c r="D3" s="66"/>
      <c r="E3" s="66"/>
      <c r="F3" s="66"/>
      <c r="G3" s="16"/>
      <c r="H3" s="16"/>
      <c r="I3" s="16"/>
      <c r="J3" s="16"/>
      <c r="K3" s="16"/>
      <c r="L3" s="2"/>
      <c r="M3" s="2"/>
      <c r="N3" s="2"/>
    </row>
    <row r="4" spans="1:28" ht="12" customHeight="1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15</v>
      </c>
      <c r="B5" s="59" t="s">
        <v>22</v>
      </c>
      <c r="C5" s="55" t="s">
        <v>0</v>
      </c>
      <c r="D5" s="55"/>
      <c r="E5" s="55"/>
      <c r="F5" s="55"/>
      <c r="G5" s="56" t="s">
        <v>84</v>
      </c>
      <c r="H5" s="57"/>
      <c r="I5" s="57"/>
      <c r="J5" s="58"/>
      <c r="K5" s="59" t="s">
        <v>17</v>
      </c>
      <c r="L5" s="61" t="s">
        <v>19</v>
      </c>
    </row>
    <row r="6" spans="1:12" ht="29.25" customHeight="1">
      <c r="A6" s="68"/>
      <c r="B6" s="69"/>
      <c r="C6" s="55" t="s">
        <v>3</v>
      </c>
      <c r="D6" s="55" t="s">
        <v>4</v>
      </c>
      <c r="E6" s="55"/>
      <c r="F6" s="55"/>
      <c r="G6" s="63" t="s">
        <v>3</v>
      </c>
      <c r="H6" s="56" t="s">
        <v>4</v>
      </c>
      <c r="I6" s="57"/>
      <c r="J6" s="58"/>
      <c r="K6" s="60"/>
      <c r="L6" s="62"/>
    </row>
    <row r="7" spans="1:12" ht="30.75" customHeight="1">
      <c r="A7" s="68"/>
      <c r="B7" s="60"/>
      <c r="C7" s="55"/>
      <c r="D7" s="19" t="s">
        <v>5</v>
      </c>
      <c r="E7" s="19" t="s">
        <v>6</v>
      </c>
      <c r="F7" s="19" t="s">
        <v>7</v>
      </c>
      <c r="G7" s="64"/>
      <c r="H7" s="19" t="s">
        <v>5</v>
      </c>
      <c r="I7" s="19" t="s">
        <v>6</v>
      </c>
      <c r="J7" s="19" t="s">
        <v>7</v>
      </c>
      <c r="K7" s="19" t="s">
        <v>18</v>
      </c>
      <c r="L7" s="19" t="s">
        <v>18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9">
        <v>12</v>
      </c>
    </row>
    <row r="9" spans="1:12" ht="18.75" customHeight="1">
      <c r="A9" s="11" t="s">
        <v>10</v>
      </c>
      <c r="B9" s="11"/>
      <c r="C9" s="21">
        <f aca="true" t="shared" si="0" ref="C9:J9">C10+C16</f>
        <v>324722090</v>
      </c>
      <c r="D9" s="21">
        <f t="shared" si="0"/>
        <v>41102590</v>
      </c>
      <c r="E9" s="21">
        <f t="shared" si="0"/>
        <v>218761900</v>
      </c>
      <c r="F9" s="21">
        <f t="shared" si="0"/>
        <v>64857600</v>
      </c>
      <c r="G9" s="21">
        <f t="shared" si="0"/>
        <v>1840000</v>
      </c>
      <c r="H9" s="21">
        <f t="shared" si="0"/>
        <v>0</v>
      </c>
      <c r="I9" s="21">
        <f t="shared" si="0"/>
        <v>0</v>
      </c>
      <c r="J9" s="21">
        <f t="shared" si="0"/>
        <v>1840000</v>
      </c>
      <c r="K9" s="30">
        <f aca="true" t="shared" si="1" ref="K9:K63">G9-C9</f>
        <v>-322882090</v>
      </c>
      <c r="L9" s="28">
        <f aca="true" t="shared" si="2" ref="L9:L63">G9/C9*100</f>
        <v>0.566638382993901</v>
      </c>
    </row>
    <row r="10" spans="1:12" ht="21" customHeight="1">
      <c r="A10" s="7" t="s">
        <v>28</v>
      </c>
      <c r="B10" s="18"/>
      <c r="C10" s="26">
        <f>C11+C12+C13+C14+C15</f>
        <v>309722090</v>
      </c>
      <c r="D10" s="26">
        <f aca="true" t="shared" si="3" ref="D10:J10">D11+D12+D13+D14+D15</f>
        <v>41102590</v>
      </c>
      <c r="E10" s="26">
        <f t="shared" si="3"/>
        <v>218761900</v>
      </c>
      <c r="F10" s="26">
        <f t="shared" si="3"/>
        <v>49857600</v>
      </c>
      <c r="G10" s="26">
        <f t="shared" si="3"/>
        <v>1840000</v>
      </c>
      <c r="H10" s="26">
        <f t="shared" si="3"/>
        <v>0</v>
      </c>
      <c r="I10" s="26">
        <f t="shared" si="3"/>
        <v>0</v>
      </c>
      <c r="J10" s="26">
        <f t="shared" si="3"/>
        <v>1840000</v>
      </c>
      <c r="K10" s="22">
        <f t="shared" si="1"/>
        <v>-307882090</v>
      </c>
      <c r="L10" s="29">
        <f t="shared" si="2"/>
        <v>0.594080971105419</v>
      </c>
    </row>
    <row r="11" spans="1:12" ht="66.75" customHeight="1">
      <c r="A11" s="52" t="s">
        <v>78</v>
      </c>
      <c r="B11" s="33" t="s">
        <v>23</v>
      </c>
      <c r="C11" s="25">
        <f>D11+E11+F11</f>
        <v>1840000</v>
      </c>
      <c r="D11" s="25"/>
      <c r="E11" s="25"/>
      <c r="F11" s="25">
        <v>1840000</v>
      </c>
      <c r="G11" s="25">
        <f>H11+I11+J11</f>
        <v>1840000</v>
      </c>
      <c r="H11" s="25"/>
      <c r="I11" s="25"/>
      <c r="J11" s="25">
        <v>1840000</v>
      </c>
      <c r="K11" s="20">
        <f t="shared" si="1"/>
        <v>0</v>
      </c>
      <c r="L11" s="4">
        <f t="shared" si="2"/>
        <v>100</v>
      </c>
    </row>
    <row r="12" spans="1:12" ht="79.5" customHeight="1">
      <c r="A12" s="15" t="s">
        <v>80</v>
      </c>
      <c r="B12" s="53" t="s">
        <v>65</v>
      </c>
      <c r="C12" s="23">
        <f>D12+E12+F12</f>
        <v>204395888</v>
      </c>
      <c r="D12" s="23"/>
      <c r="E12" s="23">
        <v>163516688</v>
      </c>
      <c r="F12" s="23">
        <v>40879200</v>
      </c>
      <c r="G12" s="23">
        <f aca="true" t="shared" si="4" ref="G12:G17">H12+I12+J12</f>
        <v>0</v>
      </c>
      <c r="H12" s="23"/>
      <c r="I12" s="23"/>
      <c r="J12" s="23"/>
      <c r="K12" s="20">
        <f t="shared" si="1"/>
        <v>-204395888</v>
      </c>
      <c r="L12" s="4">
        <f t="shared" si="2"/>
        <v>0</v>
      </c>
    </row>
    <row r="13" spans="1:12" ht="48" customHeight="1">
      <c r="A13" s="15" t="s">
        <v>81</v>
      </c>
      <c r="B13" s="53" t="s">
        <v>65</v>
      </c>
      <c r="C13" s="23">
        <f>D13+E13+F13</f>
        <v>61383612</v>
      </c>
      <c r="D13" s="23"/>
      <c r="E13" s="23">
        <v>55245212</v>
      </c>
      <c r="F13" s="23">
        <v>6138400</v>
      </c>
      <c r="G13" s="23">
        <f t="shared" si="4"/>
        <v>0</v>
      </c>
      <c r="H13" s="23"/>
      <c r="I13" s="23"/>
      <c r="J13" s="23"/>
      <c r="K13" s="20">
        <f t="shared" si="1"/>
        <v>-61383612</v>
      </c>
      <c r="L13" s="4">
        <f t="shared" si="2"/>
        <v>0</v>
      </c>
    </row>
    <row r="14" spans="1:12" ht="62.25" customHeight="1">
      <c r="A14" s="15" t="s">
        <v>82</v>
      </c>
      <c r="B14" s="53" t="s">
        <v>65</v>
      </c>
      <c r="C14" s="23">
        <f>D14+E14+F14</f>
        <v>1000000</v>
      </c>
      <c r="D14" s="23"/>
      <c r="E14" s="23"/>
      <c r="F14" s="23">
        <v>1000000</v>
      </c>
      <c r="G14" s="23">
        <f t="shared" si="4"/>
        <v>0</v>
      </c>
      <c r="H14" s="23"/>
      <c r="I14" s="23"/>
      <c r="J14" s="23"/>
      <c r="K14" s="20">
        <f t="shared" si="1"/>
        <v>-1000000</v>
      </c>
      <c r="L14" s="4">
        <f t="shared" si="2"/>
        <v>0</v>
      </c>
    </row>
    <row r="15" spans="1:12" ht="117" customHeight="1">
      <c r="A15" s="15" t="s">
        <v>85</v>
      </c>
      <c r="B15" s="53" t="s">
        <v>65</v>
      </c>
      <c r="C15" s="23">
        <f>D15+E15+F15</f>
        <v>41102590</v>
      </c>
      <c r="D15" s="23">
        <v>41102590</v>
      </c>
      <c r="E15" s="23"/>
      <c r="F15" s="23"/>
      <c r="G15" s="23">
        <f t="shared" si="4"/>
        <v>0</v>
      </c>
      <c r="H15" s="23"/>
      <c r="I15" s="23"/>
      <c r="J15" s="23"/>
      <c r="K15" s="20"/>
      <c r="L15" s="4"/>
    </row>
    <row r="16" spans="1:12" ht="43.5" customHeight="1">
      <c r="A16" s="36" t="s">
        <v>1</v>
      </c>
      <c r="B16" s="33"/>
      <c r="C16" s="24">
        <f>C17</f>
        <v>15000000</v>
      </c>
      <c r="D16" s="24">
        <f aca="true" t="shared" si="5" ref="D16:J16">D17</f>
        <v>0</v>
      </c>
      <c r="E16" s="24">
        <f t="shared" si="5"/>
        <v>0</v>
      </c>
      <c r="F16" s="24">
        <f t="shared" si="5"/>
        <v>15000000</v>
      </c>
      <c r="G16" s="24">
        <f t="shared" si="5"/>
        <v>0</v>
      </c>
      <c r="H16" s="24">
        <f t="shared" si="5"/>
        <v>0</v>
      </c>
      <c r="I16" s="24">
        <f t="shared" si="5"/>
        <v>0</v>
      </c>
      <c r="J16" s="24">
        <f t="shared" si="5"/>
        <v>0</v>
      </c>
      <c r="K16" s="20">
        <f t="shared" si="1"/>
        <v>-15000000</v>
      </c>
      <c r="L16" s="4">
        <f t="shared" si="2"/>
        <v>0</v>
      </c>
    </row>
    <row r="17" spans="1:12" ht="48.75" customHeight="1">
      <c r="A17" s="15" t="s">
        <v>2</v>
      </c>
      <c r="B17" s="33" t="s">
        <v>23</v>
      </c>
      <c r="C17" s="23">
        <f>D17+E17+F17</f>
        <v>15000000</v>
      </c>
      <c r="D17" s="23"/>
      <c r="E17" s="23"/>
      <c r="F17" s="23">
        <v>15000000</v>
      </c>
      <c r="G17" s="23">
        <f t="shared" si="4"/>
        <v>0</v>
      </c>
      <c r="H17" s="23"/>
      <c r="I17" s="23"/>
      <c r="J17" s="23"/>
      <c r="K17" s="20">
        <f t="shared" si="1"/>
        <v>-15000000</v>
      </c>
      <c r="L17" s="4">
        <f t="shared" si="2"/>
        <v>0</v>
      </c>
    </row>
    <row r="18" spans="1:12" ht="30.75" customHeight="1">
      <c r="A18" s="6" t="s">
        <v>11</v>
      </c>
      <c r="B18" s="6"/>
      <c r="C18" s="21">
        <f aca="true" t="shared" si="6" ref="C18:J18">C19+C28</f>
        <v>146921006</v>
      </c>
      <c r="D18" s="21">
        <f t="shared" si="6"/>
        <v>0</v>
      </c>
      <c r="E18" s="21">
        <f t="shared" si="6"/>
        <v>66077857</v>
      </c>
      <c r="F18" s="21">
        <f t="shared" si="6"/>
        <v>80843149</v>
      </c>
      <c r="G18" s="21">
        <f t="shared" si="6"/>
        <v>30925091</v>
      </c>
      <c r="H18" s="21">
        <f t="shared" si="6"/>
        <v>0</v>
      </c>
      <c r="I18" s="21">
        <f t="shared" si="6"/>
        <v>3698881</v>
      </c>
      <c r="J18" s="21">
        <f t="shared" si="6"/>
        <v>27226210</v>
      </c>
      <c r="K18" s="30">
        <f t="shared" si="1"/>
        <v>-115995915</v>
      </c>
      <c r="L18" s="28">
        <f t="shared" si="2"/>
        <v>21.04878794527176</v>
      </c>
    </row>
    <row r="19" spans="1:12" ht="15.75" customHeight="1">
      <c r="A19" s="7" t="s">
        <v>14</v>
      </c>
      <c r="B19" s="18"/>
      <c r="C19" s="24">
        <f>C20+C21</f>
        <v>94601005</v>
      </c>
      <c r="D19" s="24">
        <f aca="true" t="shared" si="7" ref="D19:J19">D20+D21</f>
        <v>0</v>
      </c>
      <c r="E19" s="24">
        <f t="shared" si="7"/>
        <v>39070057</v>
      </c>
      <c r="F19" s="24">
        <f t="shared" si="7"/>
        <v>55530948</v>
      </c>
      <c r="G19" s="24">
        <f t="shared" si="7"/>
        <v>21851705</v>
      </c>
      <c r="H19" s="24">
        <f t="shared" si="7"/>
        <v>0</v>
      </c>
      <c r="I19" s="24">
        <f t="shared" si="7"/>
        <v>0</v>
      </c>
      <c r="J19" s="24">
        <f t="shared" si="7"/>
        <v>21851705</v>
      </c>
      <c r="K19" s="22">
        <f t="shared" si="1"/>
        <v>-72749300</v>
      </c>
      <c r="L19" s="29">
        <f t="shared" si="2"/>
        <v>23.098808516886262</v>
      </c>
    </row>
    <row r="20" spans="1:12" ht="34.5" customHeight="1">
      <c r="A20" s="9" t="s">
        <v>63</v>
      </c>
      <c r="B20" s="33" t="s">
        <v>23</v>
      </c>
      <c r="C20" s="23">
        <f aca="true" t="shared" si="8" ref="C20:C27">D20+E20+F20</f>
        <v>35000000</v>
      </c>
      <c r="D20" s="23"/>
      <c r="E20" s="23"/>
      <c r="F20" s="23">
        <v>35000000</v>
      </c>
      <c r="G20" s="23">
        <f aca="true" t="shared" si="9" ref="G20:G27">H20+I20+J20</f>
        <v>11195260</v>
      </c>
      <c r="H20" s="23"/>
      <c r="I20" s="23"/>
      <c r="J20" s="23">
        <v>11195260</v>
      </c>
      <c r="K20" s="20">
        <f t="shared" si="1"/>
        <v>-23804740</v>
      </c>
      <c r="L20" s="4">
        <f t="shared" si="2"/>
        <v>31.986457142857144</v>
      </c>
    </row>
    <row r="21" spans="1:12" ht="34.5" customHeight="1">
      <c r="A21" s="9" t="s">
        <v>68</v>
      </c>
      <c r="B21" s="33" t="s">
        <v>23</v>
      </c>
      <c r="C21" s="23">
        <f>C23+C24+C25+C26+C27</f>
        <v>59601005</v>
      </c>
      <c r="D21" s="23">
        <f aca="true" t="shared" si="10" ref="D21:J21">D23+D24+D25+D26+D27</f>
        <v>0</v>
      </c>
      <c r="E21" s="23">
        <f t="shared" si="10"/>
        <v>39070057</v>
      </c>
      <c r="F21" s="23">
        <f t="shared" si="10"/>
        <v>20530948</v>
      </c>
      <c r="G21" s="23">
        <f t="shared" si="10"/>
        <v>10656445</v>
      </c>
      <c r="H21" s="23">
        <f t="shared" si="10"/>
        <v>0</v>
      </c>
      <c r="I21" s="23">
        <f t="shared" si="10"/>
        <v>0</v>
      </c>
      <c r="J21" s="23">
        <f t="shared" si="10"/>
        <v>10656445</v>
      </c>
      <c r="K21" s="20">
        <f t="shared" si="1"/>
        <v>-48944560</v>
      </c>
      <c r="L21" s="4">
        <f t="shared" si="2"/>
        <v>17.879639781241945</v>
      </c>
    </row>
    <row r="22" spans="1:12" ht="24" customHeight="1">
      <c r="A22" s="9" t="s">
        <v>69</v>
      </c>
      <c r="B22" s="33"/>
      <c r="C22" s="23"/>
      <c r="D22" s="23"/>
      <c r="E22" s="23"/>
      <c r="F22" s="23"/>
      <c r="G22" s="23"/>
      <c r="H22" s="23"/>
      <c r="I22" s="23"/>
      <c r="J22" s="23"/>
      <c r="K22" s="20"/>
      <c r="L22" s="4"/>
    </row>
    <row r="23" spans="1:12" ht="24" customHeight="1">
      <c r="A23" s="54" t="s">
        <v>70</v>
      </c>
      <c r="B23" s="33"/>
      <c r="C23" s="23">
        <f t="shared" si="8"/>
        <v>25262471</v>
      </c>
      <c r="D23" s="23"/>
      <c r="E23" s="23">
        <v>25262471</v>
      </c>
      <c r="F23" s="23"/>
      <c r="G23" s="23">
        <f>H23+I23+J23</f>
        <v>0</v>
      </c>
      <c r="H23" s="23"/>
      <c r="I23" s="23"/>
      <c r="J23" s="23"/>
      <c r="K23" s="20">
        <f t="shared" si="1"/>
        <v>-25262471</v>
      </c>
      <c r="L23" s="4"/>
    </row>
    <row r="24" spans="1:12" ht="21" customHeight="1">
      <c r="A24" s="54" t="s">
        <v>71</v>
      </c>
      <c r="B24" s="33"/>
      <c r="C24" s="23">
        <f t="shared" si="8"/>
        <v>8747749</v>
      </c>
      <c r="D24" s="23"/>
      <c r="E24" s="23">
        <v>8340177</v>
      </c>
      <c r="F24" s="23">
        <v>407572</v>
      </c>
      <c r="G24" s="23">
        <f t="shared" si="9"/>
        <v>0</v>
      </c>
      <c r="H24" s="23"/>
      <c r="I24" s="23"/>
      <c r="J24" s="23"/>
      <c r="K24" s="20">
        <f t="shared" si="1"/>
        <v>-8747749</v>
      </c>
      <c r="L24" s="4">
        <f t="shared" si="2"/>
        <v>0</v>
      </c>
    </row>
    <row r="25" spans="1:12" ht="20.25" customHeight="1">
      <c r="A25" s="54" t="s">
        <v>72</v>
      </c>
      <c r="B25" s="33"/>
      <c r="C25" s="23">
        <f t="shared" si="8"/>
        <v>14931380</v>
      </c>
      <c r="D25" s="23"/>
      <c r="E25" s="23">
        <v>5467409</v>
      </c>
      <c r="F25" s="23">
        <v>9463971</v>
      </c>
      <c r="G25" s="23">
        <f t="shared" si="9"/>
        <v>0</v>
      </c>
      <c r="H25" s="23"/>
      <c r="I25" s="23"/>
      <c r="J25" s="23"/>
      <c r="K25" s="20">
        <f t="shared" si="1"/>
        <v>-14931380</v>
      </c>
      <c r="L25" s="4">
        <f t="shared" si="2"/>
        <v>0</v>
      </c>
    </row>
    <row r="26" spans="1:12" ht="21" customHeight="1">
      <c r="A26" s="54" t="s">
        <v>73</v>
      </c>
      <c r="B26" s="33"/>
      <c r="C26" s="23">
        <f t="shared" si="8"/>
        <v>459405</v>
      </c>
      <c r="D26" s="23"/>
      <c r="E26" s="23"/>
      <c r="F26" s="23">
        <v>459405</v>
      </c>
      <c r="G26" s="23">
        <f t="shared" si="9"/>
        <v>459405</v>
      </c>
      <c r="H26" s="23"/>
      <c r="I26" s="23"/>
      <c r="J26" s="23">
        <v>459405</v>
      </c>
      <c r="K26" s="20">
        <f t="shared" si="1"/>
        <v>0</v>
      </c>
      <c r="L26" s="4">
        <f t="shared" si="2"/>
        <v>100</v>
      </c>
    </row>
    <row r="27" spans="1:12" ht="20.25" customHeight="1">
      <c r="A27" s="54" t="s">
        <v>74</v>
      </c>
      <c r="B27" s="33"/>
      <c r="C27" s="23">
        <f t="shared" si="8"/>
        <v>10200000</v>
      </c>
      <c r="D27" s="23"/>
      <c r="E27" s="23"/>
      <c r="F27" s="23">
        <v>10200000</v>
      </c>
      <c r="G27" s="23">
        <f t="shared" si="9"/>
        <v>10197040</v>
      </c>
      <c r="H27" s="23"/>
      <c r="I27" s="23"/>
      <c r="J27" s="23">
        <v>10197040</v>
      </c>
      <c r="K27" s="20">
        <f t="shared" si="1"/>
        <v>-2960</v>
      </c>
      <c r="L27" s="4">
        <f t="shared" si="2"/>
        <v>99.97098039215686</v>
      </c>
    </row>
    <row r="28" spans="1:12" ht="17.25" customHeight="1">
      <c r="A28" s="7" t="s">
        <v>8</v>
      </c>
      <c r="B28" s="18"/>
      <c r="C28" s="24">
        <f>C29+C30</f>
        <v>52320001</v>
      </c>
      <c r="D28" s="24">
        <f aca="true" t="shared" si="11" ref="D28:J28">D29+D30</f>
        <v>0</v>
      </c>
      <c r="E28" s="24">
        <f t="shared" si="11"/>
        <v>27007800</v>
      </c>
      <c r="F28" s="24">
        <f t="shared" si="11"/>
        <v>25312201</v>
      </c>
      <c r="G28" s="24">
        <f t="shared" si="11"/>
        <v>9073386</v>
      </c>
      <c r="H28" s="24">
        <f t="shared" si="11"/>
        <v>0</v>
      </c>
      <c r="I28" s="24">
        <f t="shared" si="11"/>
        <v>3698881</v>
      </c>
      <c r="J28" s="24">
        <f t="shared" si="11"/>
        <v>5374505</v>
      </c>
      <c r="K28" s="20">
        <f t="shared" si="1"/>
        <v>-43246615</v>
      </c>
      <c r="L28" s="4">
        <f t="shared" si="2"/>
        <v>17.342098292391086</v>
      </c>
    </row>
    <row r="29" spans="1:12" ht="63.75" customHeight="1">
      <c r="A29" s="9" t="s">
        <v>52</v>
      </c>
      <c r="B29" s="33" t="s">
        <v>23</v>
      </c>
      <c r="C29" s="25">
        <f>D29+E29+F29</f>
        <v>50320001</v>
      </c>
      <c r="D29" s="25"/>
      <c r="E29" s="25">
        <v>27007800</v>
      </c>
      <c r="F29" s="25">
        <v>23312201</v>
      </c>
      <c r="G29" s="25">
        <f>H29+I29+J29</f>
        <v>9073386</v>
      </c>
      <c r="H29" s="25"/>
      <c r="I29" s="25">
        <v>3698881</v>
      </c>
      <c r="J29" s="25">
        <v>5374505</v>
      </c>
      <c r="K29" s="25">
        <f t="shared" si="1"/>
        <v>-41246615</v>
      </c>
      <c r="L29" s="12">
        <f t="shared" si="2"/>
        <v>18.03137086583126</v>
      </c>
    </row>
    <row r="30" spans="1:12" ht="113.25" customHeight="1">
      <c r="A30" s="35" t="s">
        <v>61</v>
      </c>
      <c r="B30" s="33" t="s">
        <v>23</v>
      </c>
      <c r="C30" s="25">
        <f>D30+E30+F30</f>
        <v>2000000</v>
      </c>
      <c r="D30" s="25"/>
      <c r="E30" s="25"/>
      <c r="F30" s="25">
        <v>2000000</v>
      </c>
      <c r="G30" s="25">
        <f>H30+I30+J30</f>
        <v>0</v>
      </c>
      <c r="H30" s="25"/>
      <c r="I30" s="25"/>
      <c r="J30" s="25"/>
      <c r="K30" s="25">
        <f t="shared" si="1"/>
        <v>-2000000</v>
      </c>
      <c r="L30" s="12">
        <f t="shared" si="2"/>
        <v>0</v>
      </c>
    </row>
    <row r="31" spans="1:12" ht="18" customHeight="1">
      <c r="A31" s="11" t="s">
        <v>12</v>
      </c>
      <c r="B31" s="34"/>
      <c r="C31" s="27">
        <f aca="true" t="shared" si="12" ref="C31:J31">C32+C52</f>
        <v>337043400</v>
      </c>
      <c r="D31" s="27">
        <f t="shared" si="12"/>
        <v>0</v>
      </c>
      <c r="E31" s="27">
        <f t="shared" si="12"/>
        <v>54655100</v>
      </c>
      <c r="F31" s="27">
        <f t="shared" si="12"/>
        <v>282388300</v>
      </c>
      <c r="G31" s="27">
        <f t="shared" si="12"/>
        <v>126905600.72</v>
      </c>
      <c r="H31" s="27">
        <f t="shared" si="12"/>
        <v>0</v>
      </c>
      <c r="I31" s="27">
        <f t="shared" si="12"/>
        <v>0</v>
      </c>
      <c r="J31" s="27">
        <f t="shared" si="12"/>
        <v>126905600.72</v>
      </c>
      <c r="K31" s="27">
        <f t="shared" si="1"/>
        <v>-210137799.28</v>
      </c>
      <c r="L31" s="13">
        <f t="shared" si="2"/>
        <v>37.652599255763505</v>
      </c>
    </row>
    <row r="32" spans="1:12" ht="18" customHeight="1">
      <c r="A32" s="7" t="s">
        <v>9</v>
      </c>
      <c r="B32" s="18"/>
      <c r="C32" s="26">
        <f>C33+C35+C37+C39+C41+C43+C45+C47+C49+C51</f>
        <v>326743400</v>
      </c>
      <c r="D32" s="26">
        <f aca="true" t="shared" si="13" ref="D32:J32">D33+D35+D37+D39+D41+D43+D45+D47+D49+D51</f>
        <v>0</v>
      </c>
      <c r="E32" s="26">
        <f t="shared" si="13"/>
        <v>44355100</v>
      </c>
      <c r="F32" s="26">
        <f t="shared" si="13"/>
        <v>282388300</v>
      </c>
      <c r="G32" s="26">
        <f t="shared" si="13"/>
        <v>126905600.72</v>
      </c>
      <c r="H32" s="26">
        <f t="shared" si="13"/>
        <v>0</v>
      </c>
      <c r="I32" s="26">
        <f t="shared" si="13"/>
        <v>0</v>
      </c>
      <c r="J32" s="26">
        <f t="shared" si="13"/>
        <v>126905600.72</v>
      </c>
      <c r="K32" s="26">
        <f t="shared" si="1"/>
        <v>-199837799.28</v>
      </c>
      <c r="L32" s="31">
        <f t="shared" si="2"/>
        <v>38.839529955310496</v>
      </c>
    </row>
    <row r="33" spans="1:12" ht="66.75" customHeight="1">
      <c r="A33" s="8" t="s">
        <v>30</v>
      </c>
      <c r="B33" s="33" t="s">
        <v>23</v>
      </c>
      <c r="C33" s="25">
        <f aca="true" t="shared" si="14" ref="C33:C51">D33+E33+F33</f>
        <v>14982600</v>
      </c>
      <c r="D33" s="25"/>
      <c r="E33" s="25"/>
      <c r="F33" s="25">
        <v>14982600</v>
      </c>
      <c r="G33" s="25">
        <f>H33+I33+J33</f>
        <v>10586214</v>
      </c>
      <c r="H33" s="25"/>
      <c r="I33" s="25"/>
      <c r="J33" s="25">
        <v>10586214</v>
      </c>
      <c r="K33" s="25">
        <f t="shared" si="1"/>
        <v>-4396386</v>
      </c>
      <c r="L33" s="12">
        <f t="shared" si="2"/>
        <v>70.65672179728485</v>
      </c>
    </row>
    <row r="34" spans="1:12" ht="51.75" customHeight="1">
      <c r="A34" s="37" t="s">
        <v>53</v>
      </c>
      <c r="B34" s="33"/>
      <c r="C34" s="25">
        <f t="shared" si="14"/>
        <v>352200</v>
      </c>
      <c r="D34" s="25"/>
      <c r="E34" s="25"/>
      <c r="F34" s="25">
        <v>352200</v>
      </c>
      <c r="G34" s="25">
        <f>H34+I34+J34</f>
        <v>128358</v>
      </c>
      <c r="H34" s="25"/>
      <c r="I34" s="25"/>
      <c r="J34" s="25">
        <v>128358</v>
      </c>
      <c r="K34" s="25">
        <f t="shared" si="1"/>
        <v>-223842</v>
      </c>
      <c r="L34" s="12">
        <f t="shared" si="2"/>
        <v>36.44463373083475</v>
      </c>
    </row>
    <row r="35" spans="1:12" ht="81.75" customHeight="1">
      <c r="A35" s="8" t="s">
        <v>31</v>
      </c>
      <c r="B35" s="33" t="s">
        <v>23</v>
      </c>
      <c r="C35" s="25">
        <f t="shared" si="14"/>
        <v>105536800</v>
      </c>
      <c r="D35" s="25"/>
      <c r="E35" s="25">
        <v>12000000</v>
      </c>
      <c r="F35" s="25">
        <v>93536800</v>
      </c>
      <c r="G35" s="25">
        <f>H35+I35+J35</f>
        <v>62720264.11</v>
      </c>
      <c r="H35" s="25"/>
      <c r="I35" s="25"/>
      <c r="J35" s="25">
        <v>62720264.11</v>
      </c>
      <c r="K35" s="25">
        <f t="shared" si="1"/>
        <v>-42816535.89</v>
      </c>
      <c r="L35" s="12">
        <f t="shared" si="2"/>
        <v>59.429757307403676</v>
      </c>
    </row>
    <row r="36" spans="1:12" ht="47.25" customHeight="1">
      <c r="A36" s="37" t="s">
        <v>54</v>
      </c>
      <c r="B36" s="33"/>
      <c r="C36" s="25">
        <f t="shared" si="14"/>
        <v>1373300</v>
      </c>
      <c r="D36" s="25"/>
      <c r="E36" s="25"/>
      <c r="F36" s="25">
        <v>1373300</v>
      </c>
      <c r="G36" s="25">
        <f aca="true" t="shared" si="15" ref="G36:G51">H36+I36+J36</f>
        <v>966006.11</v>
      </c>
      <c r="H36" s="25"/>
      <c r="I36" s="25"/>
      <c r="J36" s="25">
        <v>966006.11</v>
      </c>
      <c r="K36" s="25">
        <f t="shared" si="1"/>
        <v>-407293.89</v>
      </c>
      <c r="L36" s="12">
        <f t="shared" si="2"/>
        <v>70.3419580572344</v>
      </c>
    </row>
    <row r="37" spans="1:12" ht="63" customHeight="1">
      <c r="A37" s="8" t="s">
        <v>32</v>
      </c>
      <c r="B37" s="33" t="s">
        <v>23</v>
      </c>
      <c r="C37" s="25">
        <f t="shared" si="14"/>
        <v>29119700</v>
      </c>
      <c r="D37" s="25"/>
      <c r="E37" s="25">
        <v>11250000</v>
      </c>
      <c r="F37" s="25">
        <v>17869700</v>
      </c>
      <c r="G37" s="25">
        <f t="shared" si="15"/>
        <v>17433543</v>
      </c>
      <c r="H37" s="25"/>
      <c r="I37" s="25"/>
      <c r="J37" s="25">
        <v>17433543</v>
      </c>
      <c r="K37" s="25">
        <f t="shared" si="1"/>
        <v>-11686157</v>
      </c>
      <c r="L37" s="12">
        <f t="shared" si="2"/>
        <v>59.868552904047775</v>
      </c>
    </row>
    <row r="38" spans="1:12" ht="47.25" customHeight="1">
      <c r="A38" s="8" t="s">
        <v>55</v>
      </c>
      <c r="B38" s="33"/>
      <c r="C38" s="25">
        <f t="shared" si="14"/>
        <v>373700</v>
      </c>
      <c r="D38" s="25"/>
      <c r="E38" s="25"/>
      <c r="F38" s="25">
        <v>373700</v>
      </c>
      <c r="G38" s="25">
        <f t="shared" si="15"/>
        <v>147459</v>
      </c>
      <c r="H38" s="25"/>
      <c r="I38" s="25"/>
      <c r="J38" s="25">
        <v>147459</v>
      </c>
      <c r="K38" s="25">
        <f t="shared" si="1"/>
        <v>-226241</v>
      </c>
      <c r="L38" s="12">
        <f t="shared" si="2"/>
        <v>39.45919186513246</v>
      </c>
    </row>
    <row r="39" spans="1:12" ht="63" customHeight="1">
      <c r="A39" s="39" t="s">
        <v>56</v>
      </c>
      <c r="B39" s="33" t="s">
        <v>23</v>
      </c>
      <c r="C39" s="25">
        <f t="shared" si="14"/>
        <v>53442900</v>
      </c>
      <c r="D39" s="25"/>
      <c r="E39" s="25"/>
      <c r="F39" s="25">
        <v>53442900</v>
      </c>
      <c r="G39" s="25">
        <f t="shared" si="15"/>
        <v>17927463</v>
      </c>
      <c r="H39" s="25"/>
      <c r="I39" s="25"/>
      <c r="J39" s="25">
        <v>17927463</v>
      </c>
      <c r="K39" s="25">
        <f t="shared" si="1"/>
        <v>-35515437</v>
      </c>
      <c r="L39" s="12">
        <f t="shared" si="2"/>
        <v>33.545078953425055</v>
      </c>
    </row>
    <row r="40" spans="1:12" ht="51.75" customHeight="1">
      <c r="A40" s="8" t="s">
        <v>43</v>
      </c>
      <c r="B40" s="33"/>
      <c r="C40" s="25">
        <f t="shared" si="14"/>
        <v>1186800</v>
      </c>
      <c r="D40" s="25"/>
      <c r="E40" s="25"/>
      <c r="F40" s="25">
        <v>1186800</v>
      </c>
      <c r="G40" s="25">
        <f t="shared" si="15"/>
        <v>195056</v>
      </c>
      <c r="H40" s="25"/>
      <c r="I40" s="25"/>
      <c r="J40" s="25">
        <v>195056</v>
      </c>
      <c r="K40" s="25">
        <f t="shared" si="1"/>
        <v>-991744</v>
      </c>
      <c r="L40" s="12">
        <f t="shared" si="2"/>
        <v>16.43545669025952</v>
      </c>
    </row>
    <row r="41" spans="1:12" ht="78" customHeight="1">
      <c r="A41" s="8" t="s">
        <v>33</v>
      </c>
      <c r="B41" s="33" t="s">
        <v>23</v>
      </c>
      <c r="C41" s="25">
        <f t="shared" si="14"/>
        <v>62961400</v>
      </c>
      <c r="D41" s="25"/>
      <c r="E41" s="25">
        <v>11405100</v>
      </c>
      <c r="F41" s="25">
        <v>51556300</v>
      </c>
      <c r="G41" s="25">
        <f t="shared" si="15"/>
        <v>215550.61</v>
      </c>
      <c r="H41" s="25"/>
      <c r="I41" s="25"/>
      <c r="J41" s="25">
        <v>215550.61</v>
      </c>
      <c r="K41" s="25">
        <f t="shared" si="1"/>
        <v>-62745849.39</v>
      </c>
      <c r="L41" s="12">
        <f t="shared" si="2"/>
        <v>0.3423535848948721</v>
      </c>
    </row>
    <row r="42" spans="1:12" ht="49.5" customHeight="1">
      <c r="A42" s="8" t="s">
        <v>44</v>
      </c>
      <c r="B42" s="33"/>
      <c r="C42" s="25">
        <f t="shared" si="14"/>
        <v>1891000</v>
      </c>
      <c r="D42" s="25"/>
      <c r="E42" s="25"/>
      <c r="F42" s="25">
        <v>1891000</v>
      </c>
      <c r="G42" s="25">
        <f t="shared" si="15"/>
        <v>215550.61</v>
      </c>
      <c r="H42" s="25"/>
      <c r="I42" s="25"/>
      <c r="J42" s="25">
        <v>215550.61</v>
      </c>
      <c r="K42" s="25">
        <f t="shared" si="1"/>
        <v>-1675449.3900000001</v>
      </c>
      <c r="L42" s="12">
        <f t="shared" si="2"/>
        <v>11.398763088313062</v>
      </c>
    </row>
    <row r="43" spans="1:12" ht="80.25" customHeight="1">
      <c r="A43" s="9" t="s">
        <v>57</v>
      </c>
      <c r="B43" s="33" t="s">
        <v>23</v>
      </c>
      <c r="C43" s="25">
        <f t="shared" si="14"/>
        <v>19700000</v>
      </c>
      <c r="D43" s="25"/>
      <c r="E43" s="25">
        <v>9700000</v>
      </c>
      <c r="F43" s="25">
        <v>10000000</v>
      </c>
      <c r="G43" s="25">
        <f t="shared" si="15"/>
        <v>22566</v>
      </c>
      <c r="H43" s="25"/>
      <c r="I43" s="25"/>
      <c r="J43" s="25">
        <v>22566</v>
      </c>
      <c r="K43" s="25">
        <f t="shared" si="1"/>
        <v>-19677434</v>
      </c>
      <c r="L43" s="12">
        <f t="shared" si="2"/>
        <v>0.1145482233502538</v>
      </c>
    </row>
    <row r="44" spans="1:12" ht="50.25" customHeight="1">
      <c r="A44" s="8" t="s">
        <v>46</v>
      </c>
      <c r="B44" s="33"/>
      <c r="C44" s="25">
        <f t="shared" si="14"/>
        <v>1442000</v>
      </c>
      <c r="D44" s="25"/>
      <c r="E44" s="25"/>
      <c r="F44" s="38">
        <v>1442000</v>
      </c>
      <c r="G44" s="25">
        <f t="shared" si="15"/>
        <v>22566</v>
      </c>
      <c r="H44" s="25"/>
      <c r="I44" s="25"/>
      <c r="J44" s="25">
        <v>22566</v>
      </c>
      <c r="K44" s="25">
        <f t="shared" si="1"/>
        <v>-1419434</v>
      </c>
      <c r="L44" s="12">
        <f t="shared" si="2"/>
        <v>1.5649098474341192</v>
      </c>
    </row>
    <row r="45" spans="1:12" ht="78.75" customHeight="1">
      <c r="A45" s="8" t="s">
        <v>58</v>
      </c>
      <c r="B45" s="33" t="s">
        <v>23</v>
      </c>
      <c r="C45" s="25">
        <f t="shared" si="14"/>
        <v>18000000</v>
      </c>
      <c r="D45" s="25"/>
      <c r="E45" s="25"/>
      <c r="F45" s="25">
        <v>18000000</v>
      </c>
      <c r="G45" s="25">
        <f t="shared" si="15"/>
        <v>18000000</v>
      </c>
      <c r="H45" s="25"/>
      <c r="I45" s="25"/>
      <c r="J45" s="25">
        <v>18000000</v>
      </c>
      <c r="K45" s="25">
        <f t="shared" si="1"/>
        <v>0</v>
      </c>
      <c r="L45" s="12">
        <f t="shared" si="2"/>
        <v>100</v>
      </c>
    </row>
    <row r="46" spans="1:12" ht="48.75" customHeight="1">
      <c r="A46" s="8" t="s">
        <v>43</v>
      </c>
      <c r="B46" s="33"/>
      <c r="C46" s="25">
        <f t="shared" si="14"/>
        <v>2413308</v>
      </c>
      <c r="D46" s="25"/>
      <c r="E46" s="25"/>
      <c r="F46" s="25">
        <v>2413308</v>
      </c>
      <c r="G46" s="25">
        <f t="shared" si="15"/>
        <v>2413308</v>
      </c>
      <c r="H46" s="25"/>
      <c r="I46" s="25"/>
      <c r="J46" s="25">
        <v>2413308</v>
      </c>
      <c r="K46" s="25">
        <f t="shared" si="1"/>
        <v>0</v>
      </c>
      <c r="L46" s="12">
        <f t="shared" si="2"/>
        <v>100</v>
      </c>
    </row>
    <row r="47" spans="1:12" ht="129.75" customHeight="1">
      <c r="A47" s="8" t="s">
        <v>36</v>
      </c>
      <c r="B47" s="33" t="s">
        <v>23</v>
      </c>
      <c r="C47" s="25">
        <f t="shared" si="14"/>
        <v>10000000</v>
      </c>
      <c r="D47" s="25"/>
      <c r="E47" s="25"/>
      <c r="F47" s="25">
        <v>10000000</v>
      </c>
      <c r="G47" s="25">
        <f t="shared" si="15"/>
        <v>0</v>
      </c>
      <c r="H47" s="25"/>
      <c r="I47" s="25"/>
      <c r="J47" s="25"/>
      <c r="K47" s="25">
        <f t="shared" si="1"/>
        <v>-10000000</v>
      </c>
      <c r="L47" s="12">
        <f t="shared" si="2"/>
        <v>0</v>
      </c>
    </row>
    <row r="48" spans="1:12" ht="48.75" customHeight="1">
      <c r="A48" s="8" t="s">
        <v>43</v>
      </c>
      <c r="B48" s="33" t="s">
        <v>23</v>
      </c>
      <c r="C48" s="25">
        <f t="shared" si="14"/>
        <v>1695600</v>
      </c>
      <c r="D48" s="25"/>
      <c r="E48" s="25"/>
      <c r="F48" s="25">
        <v>1695600</v>
      </c>
      <c r="G48" s="25">
        <f t="shared" si="15"/>
        <v>0</v>
      </c>
      <c r="H48" s="25"/>
      <c r="I48" s="25"/>
      <c r="J48" s="25"/>
      <c r="K48" s="25">
        <f t="shared" si="1"/>
        <v>-1695600</v>
      </c>
      <c r="L48" s="12">
        <f t="shared" si="2"/>
        <v>0</v>
      </c>
    </row>
    <row r="49" spans="1:12" ht="126" customHeight="1">
      <c r="A49" s="8" t="s">
        <v>37</v>
      </c>
      <c r="B49" s="33" t="s">
        <v>23</v>
      </c>
      <c r="C49" s="25">
        <f t="shared" si="14"/>
        <v>10000000</v>
      </c>
      <c r="D49" s="25"/>
      <c r="E49" s="25"/>
      <c r="F49" s="25">
        <v>10000000</v>
      </c>
      <c r="G49" s="25">
        <f t="shared" si="15"/>
        <v>0</v>
      </c>
      <c r="H49" s="25"/>
      <c r="I49" s="25"/>
      <c r="J49" s="25"/>
      <c r="K49" s="25">
        <f t="shared" si="1"/>
        <v>-10000000</v>
      </c>
      <c r="L49" s="12">
        <f t="shared" si="2"/>
        <v>0</v>
      </c>
    </row>
    <row r="50" spans="1:12" ht="48.75" customHeight="1">
      <c r="A50" s="8" t="s">
        <v>44</v>
      </c>
      <c r="B50" s="33"/>
      <c r="C50" s="25">
        <f t="shared" si="14"/>
        <v>799600</v>
      </c>
      <c r="D50" s="25"/>
      <c r="E50" s="25"/>
      <c r="F50" s="25">
        <v>799600</v>
      </c>
      <c r="G50" s="25">
        <f t="shared" si="15"/>
        <v>0</v>
      </c>
      <c r="H50" s="25"/>
      <c r="I50" s="25"/>
      <c r="J50" s="25"/>
      <c r="K50" s="25">
        <f t="shared" si="1"/>
        <v>-799600</v>
      </c>
      <c r="L50" s="12">
        <f t="shared" si="2"/>
        <v>0</v>
      </c>
    </row>
    <row r="51" spans="1:12" ht="66.75" customHeight="1">
      <c r="A51" s="8" t="s">
        <v>77</v>
      </c>
      <c r="B51" s="33" t="s">
        <v>23</v>
      </c>
      <c r="C51" s="25">
        <f t="shared" si="14"/>
        <v>3000000</v>
      </c>
      <c r="D51" s="25"/>
      <c r="E51" s="25"/>
      <c r="F51" s="25">
        <v>3000000</v>
      </c>
      <c r="G51" s="25">
        <f t="shared" si="15"/>
        <v>0</v>
      </c>
      <c r="H51" s="25"/>
      <c r="I51" s="25"/>
      <c r="J51" s="32"/>
      <c r="K51" s="25">
        <f t="shared" si="1"/>
        <v>-3000000</v>
      </c>
      <c r="L51" s="12">
        <f t="shared" si="2"/>
        <v>0</v>
      </c>
    </row>
    <row r="52" spans="1:12" ht="29.25" customHeight="1">
      <c r="A52" s="10" t="s">
        <v>29</v>
      </c>
      <c r="B52" s="33"/>
      <c r="C52" s="25">
        <f aca="true" t="shared" si="16" ref="C52:J52">C53</f>
        <v>10300000</v>
      </c>
      <c r="D52" s="25">
        <f t="shared" si="16"/>
        <v>0</v>
      </c>
      <c r="E52" s="25">
        <f t="shared" si="16"/>
        <v>10300000</v>
      </c>
      <c r="F52" s="25">
        <f t="shared" si="16"/>
        <v>0</v>
      </c>
      <c r="G52" s="25">
        <f t="shared" si="16"/>
        <v>0</v>
      </c>
      <c r="H52" s="25">
        <f t="shared" si="16"/>
        <v>0</v>
      </c>
      <c r="I52" s="25">
        <f t="shared" si="16"/>
        <v>0</v>
      </c>
      <c r="J52" s="25">
        <f t="shared" si="16"/>
        <v>0</v>
      </c>
      <c r="K52" s="25">
        <f t="shared" si="1"/>
        <v>-10300000</v>
      </c>
      <c r="L52" s="12">
        <f t="shared" si="2"/>
        <v>0</v>
      </c>
    </row>
    <row r="53" spans="1:12" ht="37.5" customHeight="1">
      <c r="A53" s="9" t="s">
        <v>64</v>
      </c>
      <c r="B53" s="33" t="s">
        <v>23</v>
      </c>
      <c r="C53" s="25">
        <f>D53+E53+F53</f>
        <v>10300000</v>
      </c>
      <c r="D53" s="25"/>
      <c r="E53" s="25">
        <v>10300000</v>
      </c>
      <c r="F53" s="25"/>
      <c r="G53" s="25">
        <f>H53+I53+J53</f>
        <v>0</v>
      </c>
      <c r="H53" s="25"/>
      <c r="I53" s="25"/>
      <c r="J53" s="25"/>
      <c r="K53" s="25">
        <f t="shared" si="1"/>
        <v>-10300000</v>
      </c>
      <c r="L53" s="12">
        <f t="shared" si="2"/>
        <v>0</v>
      </c>
    </row>
    <row r="54" spans="1:12" ht="35.25" customHeight="1">
      <c r="A54" s="6" t="s">
        <v>26</v>
      </c>
      <c r="B54" s="6"/>
      <c r="C54" s="27">
        <f>C55</f>
        <v>30939200</v>
      </c>
      <c r="D54" s="27">
        <f aca="true" t="shared" si="17" ref="D54:J54">D55</f>
        <v>0</v>
      </c>
      <c r="E54" s="27">
        <f t="shared" si="17"/>
        <v>0</v>
      </c>
      <c r="F54" s="27">
        <f t="shared" si="17"/>
        <v>30939200</v>
      </c>
      <c r="G54" s="27">
        <f t="shared" si="17"/>
        <v>5809138</v>
      </c>
      <c r="H54" s="27">
        <f t="shared" si="17"/>
        <v>0</v>
      </c>
      <c r="I54" s="27">
        <f t="shared" si="17"/>
        <v>0</v>
      </c>
      <c r="J54" s="27">
        <f t="shared" si="17"/>
        <v>5809138</v>
      </c>
      <c r="K54" s="27">
        <f t="shared" si="1"/>
        <v>-25130062</v>
      </c>
      <c r="L54" s="13">
        <f t="shared" si="2"/>
        <v>18.775979986554276</v>
      </c>
    </row>
    <row r="55" spans="1:12" ht="27" customHeight="1">
      <c r="A55" s="7" t="s">
        <v>27</v>
      </c>
      <c r="B55" s="33"/>
      <c r="C55" s="26">
        <f>C56+C58+C60+C61+C62</f>
        <v>30939200</v>
      </c>
      <c r="D55" s="26">
        <f aca="true" t="shared" si="18" ref="D55:J55">D56+D58+D60+D61+D62</f>
        <v>0</v>
      </c>
      <c r="E55" s="26">
        <f t="shared" si="18"/>
        <v>0</v>
      </c>
      <c r="F55" s="26">
        <f t="shared" si="18"/>
        <v>30939200</v>
      </c>
      <c r="G55" s="26">
        <f t="shared" si="18"/>
        <v>5809138</v>
      </c>
      <c r="H55" s="26">
        <f t="shared" si="18"/>
        <v>0</v>
      </c>
      <c r="I55" s="26">
        <f t="shared" si="18"/>
        <v>0</v>
      </c>
      <c r="J55" s="26">
        <f t="shared" si="18"/>
        <v>5809138</v>
      </c>
      <c r="K55" s="26">
        <f t="shared" si="1"/>
        <v>-25130062</v>
      </c>
      <c r="L55" s="31">
        <f t="shared" si="2"/>
        <v>18.775979986554276</v>
      </c>
    </row>
    <row r="56" spans="1:12" ht="81" customHeight="1">
      <c r="A56" s="41" t="s">
        <v>34</v>
      </c>
      <c r="B56" s="33" t="s">
        <v>23</v>
      </c>
      <c r="C56" s="25">
        <f aca="true" t="shared" si="19" ref="C56:C62">D56+E56+F56</f>
        <v>2767500</v>
      </c>
      <c r="D56" s="25"/>
      <c r="E56" s="25"/>
      <c r="F56" s="25">
        <v>2767500</v>
      </c>
      <c r="G56" s="25">
        <f aca="true" t="shared" si="20" ref="G56:G62">H56+I56+J56</f>
        <v>2767500</v>
      </c>
      <c r="H56" s="25"/>
      <c r="I56" s="25"/>
      <c r="J56" s="25">
        <v>2767500</v>
      </c>
      <c r="K56" s="25">
        <f t="shared" si="1"/>
        <v>0</v>
      </c>
      <c r="L56" s="12">
        <f t="shared" si="2"/>
        <v>100</v>
      </c>
    </row>
    <row r="57" spans="1:12" ht="51.75" customHeight="1">
      <c r="A57" s="8" t="s">
        <v>59</v>
      </c>
      <c r="B57" s="33"/>
      <c r="C57" s="25">
        <f t="shared" si="19"/>
        <v>2767500</v>
      </c>
      <c r="D57" s="25"/>
      <c r="E57" s="25"/>
      <c r="F57" s="25">
        <v>2767500</v>
      </c>
      <c r="G57" s="25">
        <f t="shared" si="20"/>
        <v>2767500</v>
      </c>
      <c r="H57" s="25"/>
      <c r="I57" s="25"/>
      <c r="J57" s="25">
        <v>2767500</v>
      </c>
      <c r="K57" s="25">
        <f t="shared" si="1"/>
        <v>0</v>
      </c>
      <c r="L57" s="12">
        <f t="shared" si="2"/>
        <v>100</v>
      </c>
    </row>
    <row r="58" spans="1:12" ht="63.75" customHeight="1">
      <c r="A58" s="40" t="s">
        <v>35</v>
      </c>
      <c r="B58" s="33" t="s">
        <v>23</v>
      </c>
      <c r="C58" s="25">
        <f t="shared" si="19"/>
        <v>20531900</v>
      </c>
      <c r="D58" s="25"/>
      <c r="E58" s="25"/>
      <c r="F58" s="25">
        <v>20531900</v>
      </c>
      <c r="G58" s="25">
        <f t="shared" si="20"/>
        <v>1638491</v>
      </c>
      <c r="H58" s="25"/>
      <c r="I58" s="25"/>
      <c r="J58" s="25">
        <v>1638491</v>
      </c>
      <c r="K58" s="25">
        <f t="shared" si="1"/>
        <v>-18893409</v>
      </c>
      <c r="L58" s="12">
        <f t="shared" si="2"/>
        <v>7.9802210219219845</v>
      </c>
    </row>
    <row r="59" spans="1:12" ht="48" customHeight="1">
      <c r="A59" s="39" t="s">
        <v>49</v>
      </c>
      <c r="B59" s="33"/>
      <c r="C59" s="25">
        <f t="shared" si="19"/>
        <v>1880900</v>
      </c>
      <c r="D59" s="25"/>
      <c r="E59" s="25"/>
      <c r="F59" s="25">
        <v>1880900</v>
      </c>
      <c r="G59" s="25">
        <f t="shared" si="20"/>
        <v>1638491</v>
      </c>
      <c r="H59" s="25"/>
      <c r="I59" s="25"/>
      <c r="J59" s="25">
        <v>1638491</v>
      </c>
      <c r="K59" s="25">
        <f t="shared" si="1"/>
        <v>-242409</v>
      </c>
      <c r="L59" s="12">
        <f t="shared" si="2"/>
        <v>87.11207400712425</v>
      </c>
    </row>
    <row r="60" spans="1:12" ht="99" customHeight="1">
      <c r="A60" s="39" t="s">
        <v>60</v>
      </c>
      <c r="B60" s="33" t="s">
        <v>23</v>
      </c>
      <c r="C60" s="25">
        <f t="shared" si="19"/>
        <v>1500000</v>
      </c>
      <c r="D60" s="25"/>
      <c r="E60" s="25"/>
      <c r="F60" s="25">
        <v>1500000</v>
      </c>
      <c r="G60" s="25">
        <f t="shared" si="20"/>
        <v>0</v>
      </c>
      <c r="H60" s="25"/>
      <c r="I60" s="25"/>
      <c r="J60" s="25"/>
      <c r="K60" s="25">
        <f t="shared" si="1"/>
        <v>-1500000</v>
      </c>
      <c r="L60" s="12">
        <f t="shared" si="2"/>
        <v>0</v>
      </c>
    </row>
    <row r="61" spans="1:12" ht="66.75" customHeight="1">
      <c r="A61" s="8" t="s">
        <v>76</v>
      </c>
      <c r="B61" s="33" t="s">
        <v>23</v>
      </c>
      <c r="C61" s="25">
        <f t="shared" si="19"/>
        <v>4139200</v>
      </c>
      <c r="D61" s="25"/>
      <c r="E61" s="25"/>
      <c r="F61" s="25">
        <v>4139200</v>
      </c>
      <c r="G61" s="25">
        <f t="shared" si="20"/>
        <v>1403147</v>
      </c>
      <c r="H61" s="25"/>
      <c r="I61" s="25"/>
      <c r="J61" s="25">
        <v>1403147</v>
      </c>
      <c r="K61" s="25">
        <f t="shared" si="1"/>
        <v>-2736053</v>
      </c>
      <c r="L61" s="12">
        <f t="shared" si="2"/>
        <v>33.89899014302281</v>
      </c>
    </row>
    <row r="62" spans="1:12" ht="78" customHeight="1">
      <c r="A62" s="8" t="s">
        <v>66</v>
      </c>
      <c r="B62" s="33" t="s">
        <v>23</v>
      </c>
      <c r="C62" s="25">
        <f t="shared" si="19"/>
        <v>2000600</v>
      </c>
      <c r="D62" s="25"/>
      <c r="E62" s="25"/>
      <c r="F62" s="25">
        <v>2000600</v>
      </c>
      <c r="G62" s="25">
        <f t="shared" si="20"/>
        <v>0</v>
      </c>
      <c r="H62" s="25"/>
      <c r="I62" s="25"/>
      <c r="J62" s="25"/>
      <c r="K62" s="25">
        <f t="shared" si="1"/>
        <v>-2000600</v>
      </c>
      <c r="L62" s="12">
        <f t="shared" si="2"/>
        <v>0</v>
      </c>
    </row>
    <row r="63" spans="1:12" s="5" customFormat="1" ht="33.75" customHeight="1">
      <c r="A63" s="6" t="s">
        <v>13</v>
      </c>
      <c r="B63" s="6"/>
      <c r="C63" s="27">
        <f aca="true" t="shared" si="21" ref="C63:J63">C9+C18+C31+C54</f>
        <v>839625696</v>
      </c>
      <c r="D63" s="27">
        <f t="shared" si="21"/>
        <v>41102590</v>
      </c>
      <c r="E63" s="27">
        <f t="shared" si="21"/>
        <v>339494857</v>
      </c>
      <c r="F63" s="27">
        <f t="shared" si="21"/>
        <v>459028249</v>
      </c>
      <c r="G63" s="27">
        <f t="shared" si="21"/>
        <v>165479829.72</v>
      </c>
      <c r="H63" s="27">
        <f t="shared" si="21"/>
        <v>0</v>
      </c>
      <c r="I63" s="27">
        <f t="shared" si="21"/>
        <v>3698881</v>
      </c>
      <c r="J63" s="27">
        <f t="shared" si="21"/>
        <v>161780948.72</v>
      </c>
      <c r="K63" s="27">
        <f t="shared" si="1"/>
        <v>-674145866.28</v>
      </c>
      <c r="L63" s="13">
        <f t="shared" si="2"/>
        <v>19.708761952897643</v>
      </c>
    </row>
    <row r="65" spans="1:6" ht="17.25" customHeight="1">
      <c r="A65" s="17" t="s">
        <v>16</v>
      </c>
      <c r="F65" s="17" t="s">
        <v>20</v>
      </c>
    </row>
    <row r="66" ht="33" customHeight="1">
      <c r="A66" s="1" t="s">
        <v>25</v>
      </c>
    </row>
    <row r="67" ht="15">
      <c r="B67" s="17"/>
    </row>
  </sheetData>
  <sheetProtection/>
  <mergeCells count="14">
    <mergeCell ref="A5:A7"/>
    <mergeCell ref="B5:B7"/>
    <mergeCell ref="A1:L1"/>
    <mergeCell ref="A2:L2"/>
    <mergeCell ref="A3:F3"/>
    <mergeCell ref="A4:L4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7874015748031497" right="0.15748031496062992" top="0.15748031496062992" bottom="0.15748031496062992" header="0.4724409448818898" footer="0.2362204724409449"/>
  <pageSetup fitToHeight="2" horizontalDpi="600" verticalDpi="600" orientation="landscape" paperSize="9" scale="58" r:id="rId1"/>
  <rowBreaks count="2" manualBreakCount="2">
    <brk id="28" max="11" man="1"/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showZeros="0" view="pageBreakPreview" zoomScale="75" zoomScaleSheetLayoutView="75" zoomScalePageLayoutView="0" workbookViewId="0" topLeftCell="A1">
      <pane xSplit="1" ySplit="8" topLeftCell="F63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H71" sqref="H71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 customHeight="1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5.75" customHeight="1">
      <c r="A3" s="66"/>
      <c r="B3" s="66"/>
      <c r="C3" s="66"/>
      <c r="D3" s="66"/>
      <c r="E3" s="66"/>
      <c r="F3" s="66"/>
      <c r="G3" s="16"/>
      <c r="H3" s="16"/>
      <c r="I3" s="16"/>
      <c r="J3" s="16"/>
      <c r="K3" s="16"/>
      <c r="L3" s="2"/>
      <c r="M3" s="2"/>
      <c r="N3" s="2"/>
    </row>
    <row r="4" spans="1:28" ht="12" customHeight="1">
      <c r="A4" s="67" t="s">
        <v>51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8" t="s">
        <v>15</v>
      </c>
      <c r="B5" s="59" t="s">
        <v>22</v>
      </c>
      <c r="C5" s="55" t="s">
        <v>0</v>
      </c>
      <c r="D5" s="55"/>
      <c r="E5" s="55"/>
      <c r="F5" s="55"/>
      <c r="G5" s="56" t="s">
        <v>84</v>
      </c>
      <c r="H5" s="57"/>
      <c r="I5" s="57"/>
      <c r="J5" s="58"/>
      <c r="K5" s="59" t="s">
        <v>17</v>
      </c>
      <c r="L5" s="61" t="s">
        <v>19</v>
      </c>
    </row>
    <row r="6" spans="1:12" ht="29.25" customHeight="1">
      <c r="A6" s="68"/>
      <c r="B6" s="69"/>
      <c r="C6" s="55" t="s">
        <v>3</v>
      </c>
      <c r="D6" s="55" t="s">
        <v>4</v>
      </c>
      <c r="E6" s="55"/>
      <c r="F6" s="55"/>
      <c r="G6" s="63" t="s">
        <v>3</v>
      </c>
      <c r="H6" s="56" t="s">
        <v>4</v>
      </c>
      <c r="I6" s="57"/>
      <c r="J6" s="58"/>
      <c r="K6" s="60"/>
      <c r="L6" s="62"/>
    </row>
    <row r="7" spans="1:12" ht="30.75" customHeight="1">
      <c r="A7" s="68"/>
      <c r="B7" s="60"/>
      <c r="C7" s="55"/>
      <c r="D7" s="19" t="s">
        <v>5</v>
      </c>
      <c r="E7" s="19" t="s">
        <v>6</v>
      </c>
      <c r="F7" s="19" t="s">
        <v>7</v>
      </c>
      <c r="G7" s="64"/>
      <c r="H7" s="19" t="s">
        <v>5</v>
      </c>
      <c r="I7" s="19" t="s">
        <v>6</v>
      </c>
      <c r="J7" s="19" t="s">
        <v>7</v>
      </c>
      <c r="K7" s="19" t="s">
        <v>18</v>
      </c>
      <c r="L7" s="19" t="s">
        <v>18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9">
        <v>12</v>
      </c>
    </row>
    <row r="9" spans="1:12" ht="18.75" customHeight="1">
      <c r="A9" s="11" t="s">
        <v>10</v>
      </c>
      <c r="B9" s="11"/>
      <c r="C9" s="42">
        <f aca="true" t="shared" si="0" ref="C9:J9">C10+C16</f>
        <v>324722.1</v>
      </c>
      <c r="D9" s="42">
        <f t="shared" si="0"/>
        <v>41102.6</v>
      </c>
      <c r="E9" s="42">
        <f t="shared" si="0"/>
        <v>218761.90000000002</v>
      </c>
      <c r="F9" s="42">
        <f t="shared" si="0"/>
        <v>64857.6</v>
      </c>
      <c r="G9" s="42">
        <f t="shared" si="0"/>
        <v>1840</v>
      </c>
      <c r="H9" s="42">
        <f t="shared" si="0"/>
        <v>0</v>
      </c>
      <c r="I9" s="42">
        <f t="shared" si="0"/>
        <v>0</v>
      </c>
      <c r="J9" s="42">
        <f t="shared" si="0"/>
        <v>1840</v>
      </c>
      <c r="K9" s="43">
        <f aca="true" t="shared" si="1" ref="K9:K63">G9-C9</f>
        <v>-322882.1</v>
      </c>
      <c r="L9" s="28">
        <f aca="true" t="shared" si="2" ref="L9:L63">G9/C9*100</f>
        <v>0.5666383655439529</v>
      </c>
    </row>
    <row r="10" spans="1:12" ht="21" customHeight="1">
      <c r="A10" s="7" t="s">
        <v>28</v>
      </c>
      <c r="B10" s="18"/>
      <c r="C10" s="44">
        <f>C11+C12+C13+C14+C15</f>
        <v>309722.1</v>
      </c>
      <c r="D10" s="44">
        <f aca="true" t="shared" si="3" ref="D10:J10">D11+D12+D13+D14+D15</f>
        <v>41102.6</v>
      </c>
      <c r="E10" s="44">
        <f t="shared" si="3"/>
        <v>218761.90000000002</v>
      </c>
      <c r="F10" s="44">
        <f t="shared" si="3"/>
        <v>49857.6</v>
      </c>
      <c r="G10" s="44">
        <f t="shared" si="3"/>
        <v>1840</v>
      </c>
      <c r="H10" s="44">
        <f t="shared" si="3"/>
        <v>0</v>
      </c>
      <c r="I10" s="44">
        <f t="shared" si="3"/>
        <v>0</v>
      </c>
      <c r="J10" s="44">
        <f t="shared" si="3"/>
        <v>1840</v>
      </c>
      <c r="K10" s="45">
        <f t="shared" si="1"/>
        <v>-307882.1</v>
      </c>
      <c r="L10" s="29">
        <f t="shared" si="2"/>
        <v>0.5940809519243219</v>
      </c>
    </row>
    <row r="11" spans="1:12" ht="69.75" customHeight="1">
      <c r="A11" s="8" t="s">
        <v>79</v>
      </c>
      <c r="B11" s="33" t="s">
        <v>23</v>
      </c>
      <c r="C11" s="49">
        <f>D11+E11+F11</f>
        <v>1840</v>
      </c>
      <c r="D11" s="49"/>
      <c r="E11" s="49"/>
      <c r="F11" s="49">
        <v>1840</v>
      </c>
      <c r="G11" s="49">
        <f>H11+I11+J11</f>
        <v>1840</v>
      </c>
      <c r="H11" s="49"/>
      <c r="I11" s="49"/>
      <c r="J11" s="49">
        <v>1840</v>
      </c>
      <c r="K11" s="47">
        <f t="shared" si="1"/>
        <v>0</v>
      </c>
      <c r="L11" s="4">
        <f t="shared" si="2"/>
        <v>100</v>
      </c>
    </row>
    <row r="12" spans="1:12" ht="79.5" customHeight="1">
      <c r="A12" s="15" t="s">
        <v>80</v>
      </c>
      <c r="B12" s="53" t="s">
        <v>65</v>
      </c>
      <c r="C12" s="46">
        <f>D12+E12+F12</f>
        <v>204395.90000000002</v>
      </c>
      <c r="D12" s="46"/>
      <c r="E12" s="46">
        <v>163516.7</v>
      </c>
      <c r="F12" s="46">
        <v>40879.2</v>
      </c>
      <c r="G12" s="46">
        <f>H12+I12+J12</f>
        <v>0</v>
      </c>
      <c r="H12" s="46"/>
      <c r="I12" s="46"/>
      <c r="J12" s="46"/>
      <c r="K12" s="47">
        <f t="shared" si="1"/>
        <v>-204395.90000000002</v>
      </c>
      <c r="L12" s="4">
        <f t="shared" si="2"/>
        <v>0</v>
      </c>
    </row>
    <row r="13" spans="1:12" ht="55.5" customHeight="1">
      <c r="A13" s="15" t="s">
        <v>81</v>
      </c>
      <c r="B13" s="53" t="s">
        <v>65</v>
      </c>
      <c r="C13" s="46">
        <f>D13+E13+F13</f>
        <v>61383.6</v>
      </c>
      <c r="D13" s="46"/>
      <c r="E13" s="46">
        <v>55245.2</v>
      </c>
      <c r="F13" s="46">
        <v>6138.4</v>
      </c>
      <c r="G13" s="46">
        <f>H13+I13+J13</f>
        <v>0</v>
      </c>
      <c r="H13" s="46"/>
      <c r="I13" s="46"/>
      <c r="J13" s="46"/>
      <c r="K13" s="47">
        <f t="shared" si="1"/>
        <v>-61383.6</v>
      </c>
      <c r="L13" s="4">
        <f t="shared" si="2"/>
        <v>0</v>
      </c>
    </row>
    <row r="14" spans="1:12" ht="69.75" customHeight="1">
      <c r="A14" s="15" t="s">
        <v>82</v>
      </c>
      <c r="B14" s="53" t="s">
        <v>65</v>
      </c>
      <c r="C14" s="46">
        <f>D14+E14+F14</f>
        <v>1000</v>
      </c>
      <c r="D14" s="46"/>
      <c r="E14" s="46"/>
      <c r="F14" s="46">
        <v>1000</v>
      </c>
      <c r="G14" s="46">
        <f>H14+I14+J14</f>
        <v>0</v>
      </c>
      <c r="H14" s="46"/>
      <c r="I14" s="46"/>
      <c r="J14" s="46"/>
      <c r="K14" s="47">
        <f t="shared" si="1"/>
        <v>-1000</v>
      </c>
      <c r="L14" s="4">
        <f t="shared" si="2"/>
        <v>0</v>
      </c>
    </row>
    <row r="15" spans="1:12" ht="108.75" customHeight="1">
      <c r="A15" s="15" t="s">
        <v>86</v>
      </c>
      <c r="B15" s="53" t="s">
        <v>65</v>
      </c>
      <c r="C15" s="46">
        <f>D15+E15+F15</f>
        <v>41102.6</v>
      </c>
      <c r="D15" s="46">
        <v>41102.6</v>
      </c>
      <c r="E15" s="46"/>
      <c r="F15" s="46"/>
      <c r="G15" s="46">
        <f>H15+I15+J15</f>
        <v>0</v>
      </c>
      <c r="H15" s="46"/>
      <c r="I15" s="46"/>
      <c r="J15" s="46"/>
      <c r="K15" s="47"/>
      <c r="L15" s="4"/>
    </row>
    <row r="16" spans="1:12" ht="43.5" customHeight="1">
      <c r="A16" s="36" t="s">
        <v>1</v>
      </c>
      <c r="B16" s="33"/>
      <c r="C16" s="48">
        <f>C17</f>
        <v>15000</v>
      </c>
      <c r="D16" s="48">
        <f aca="true" t="shared" si="4" ref="D16:J16">D17</f>
        <v>0</v>
      </c>
      <c r="E16" s="48">
        <f t="shared" si="4"/>
        <v>0</v>
      </c>
      <c r="F16" s="48">
        <f t="shared" si="4"/>
        <v>15000</v>
      </c>
      <c r="G16" s="48">
        <f t="shared" si="4"/>
        <v>0</v>
      </c>
      <c r="H16" s="48">
        <f t="shared" si="4"/>
        <v>0</v>
      </c>
      <c r="I16" s="48">
        <f t="shared" si="4"/>
        <v>0</v>
      </c>
      <c r="J16" s="48">
        <f t="shared" si="4"/>
        <v>0</v>
      </c>
      <c r="K16" s="47">
        <f t="shared" si="1"/>
        <v>-15000</v>
      </c>
      <c r="L16" s="4">
        <f t="shared" si="2"/>
        <v>0</v>
      </c>
    </row>
    <row r="17" spans="1:12" ht="48.75" customHeight="1">
      <c r="A17" s="15" t="s">
        <v>2</v>
      </c>
      <c r="B17" s="33" t="s">
        <v>23</v>
      </c>
      <c r="C17" s="46">
        <f>D17+E17+F17</f>
        <v>15000</v>
      </c>
      <c r="D17" s="46"/>
      <c r="E17" s="46"/>
      <c r="F17" s="46">
        <v>15000</v>
      </c>
      <c r="G17" s="46">
        <f>H17+I17+J17</f>
        <v>0</v>
      </c>
      <c r="H17" s="46"/>
      <c r="I17" s="46"/>
      <c r="J17" s="46"/>
      <c r="K17" s="47">
        <f t="shared" si="1"/>
        <v>-15000</v>
      </c>
      <c r="L17" s="4">
        <f t="shared" si="2"/>
        <v>0</v>
      </c>
    </row>
    <row r="18" spans="1:12" ht="30.75" customHeight="1">
      <c r="A18" s="6" t="s">
        <v>11</v>
      </c>
      <c r="B18" s="6"/>
      <c r="C18" s="42">
        <f aca="true" t="shared" si="5" ref="C18:J18">C19+C28</f>
        <v>146921</v>
      </c>
      <c r="D18" s="42">
        <f t="shared" si="5"/>
        <v>0</v>
      </c>
      <c r="E18" s="42">
        <f t="shared" si="5"/>
        <v>66077.9</v>
      </c>
      <c r="F18" s="42">
        <f t="shared" si="5"/>
        <v>80843.1</v>
      </c>
      <c r="G18" s="42">
        <f t="shared" si="5"/>
        <v>30925.1</v>
      </c>
      <c r="H18" s="42">
        <f t="shared" si="5"/>
        <v>0</v>
      </c>
      <c r="I18" s="42">
        <f t="shared" si="5"/>
        <v>3698.9</v>
      </c>
      <c r="J18" s="42">
        <f t="shared" si="5"/>
        <v>27226.199999999997</v>
      </c>
      <c r="K18" s="43">
        <f t="shared" si="1"/>
        <v>-115995.9</v>
      </c>
      <c r="L18" s="28">
        <f t="shared" si="2"/>
        <v>21.048794930608967</v>
      </c>
    </row>
    <row r="19" spans="1:12" ht="15.75" customHeight="1">
      <c r="A19" s="7" t="s">
        <v>14</v>
      </c>
      <c r="B19" s="18"/>
      <c r="C19" s="48">
        <f>C20+C21</f>
        <v>94601</v>
      </c>
      <c r="D19" s="48">
        <f aca="true" t="shared" si="6" ref="D19:J19">D20+D21</f>
        <v>0</v>
      </c>
      <c r="E19" s="48">
        <f t="shared" si="6"/>
        <v>39070.1</v>
      </c>
      <c r="F19" s="48">
        <f t="shared" si="6"/>
        <v>55530.9</v>
      </c>
      <c r="G19" s="48">
        <f t="shared" si="6"/>
        <v>21851.699999999997</v>
      </c>
      <c r="H19" s="48">
        <f t="shared" si="6"/>
        <v>0</v>
      </c>
      <c r="I19" s="48">
        <f t="shared" si="6"/>
        <v>0</v>
      </c>
      <c r="J19" s="48">
        <f t="shared" si="6"/>
        <v>21851.699999999997</v>
      </c>
      <c r="K19" s="45">
        <f t="shared" si="1"/>
        <v>-72749.3</v>
      </c>
      <c r="L19" s="29">
        <f t="shared" si="2"/>
        <v>23.098804452384222</v>
      </c>
    </row>
    <row r="20" spans="1:12" ht="34.5" customHeight="1">
      <c r="A20" s="9" t="s">
        <v>63</v>
      </c>
      <c r="B20" s="33" t="s">
        <v>23</v>
      </c>
      <c r="C20" s="46">
        <f aca="true" t="shared" si="7" ref="C20:C27">D20+E20+F20</f>
        <v>35000</v>
      </c>
      <c r="D20" s="46"/>
      <c r="E20" s="46"/>
      <c r="F20" s="46">
        <v>35000</v>
      </c>
      <c r="G20" s="46">
        <f aca="true" t="shared" si="8" ref="G20:G27">H20+I20+J20</f>
        <v>11195.3</v>
      </c>
      <c r="H20" s="46"/>
      <c r="I20" s="46"/>
      <c r="J20" s="46">
        <v>11195.3</v>
      </c>
      <c r="K20" s="47">
        <f t="shared" si="1"/>
        <v>-23804.7</v>
      </c>
      <c r="L20" s="4">
        <f t="shared" si="2"/>
        <v>31.986571428571427</v>
      </c>
    </row>
    <row r="21" spans="1:12" ht="34.5" customHeight="1">
      <c r="A21" s="9" t="s">
        <v>68</v>
      </c>
      <c r="B21" s="33" t="s">
        <v>23</v>
      </c>
      <c r="C21" s="46">
        <f>C23+C24+C25+C26+C27</f>
        <v>59601.00000000001</v>
      </c>
      <c r="D21" s="46">
        <f aca="true" t="shared" si="9" ref="D21:J21">D23+D24+D25+D26+D27</f>
        <v>0</v>
      </c>
      <c r="E21" s="46">
        <f t="shared" si="9"/>
        <v>39070.1</v>
      </c>
      <c r="F21" s="46">
        <f t="shared" si="9"/>
        <v>20530.9</v>
      </c>
      <c r="G21" s="46">
        <f t="shared" si="9"/>
        <v>10656.4</v>
      </c>
      <c r="H21" s="46">
        <f t="shared" si="9"/>
        <v>0</v>
      </c>
      <c r="I21" s="46">
        <f t="shared" si="9"/>
        <v>0</v>
      </c>
      <c r="J21" s="46">
        <f t="shared" si="9"/>
        <v>10656.4</v>
      </c>
      <c r="K21" s="47">
        <f t="shared" si="1"/>
        <v>-48944.600000000006</v>
      </c>
      <c r="L21" s="4">
        <f t="shared" si="2"/>
        <v>17.879565779097664</v>
      </c>
    </row>
    <row r="22" spans="1:12" ht="18.75" customHeight="1">
      <c r="A22" s="9" t="s">
        <v>69</v>
      </c>
      <c r="B22" s="33"/>
      <c r="C22" s="46"/>
      <c r="D22" s="46"/>
      <c r="E22" s="46"/>
      <c r="F22" s="46"/>
      <c r="G22" s="46"/>
      <c r="H22" s="46"/>
      <c r="I22" s="46"/>
      <c r="J22" s="46"/>
      <c r="K22" s="47"/>
      <c r="L22" s="4"/>
    </row>
    <row r="23" spans="1:12" ht="18.75" customHeight="1">
      <c r="A23" s="54" t="s">
        <v>70</v>
      </c>
      <c r="B23" s="33"/>
      <c r="C23" s="46">
        <f t="shared" si="7"/>
        <v>25262.5</v>
      </c>
      <c r="D23" s="46"/>
      <c r="E23" s="23">
        <v>25262.5</v>
      </c>
      <c r="F23" s="46"/>
      <c r="G23" s="46">
        <f t="shared" si="8"/>
        <v>0</v>
      </c>
      <c r="H23" s="46"/>
      <c r="I23" s="46"/>
      <c r="J23" s="46"/>
      <c r="K23" s="47">
        <f t="shared" si="1"/>
        <v>-25262.5</v>
      </c>
      <c r="L23" s="4">
        <f t="shared" si="2"/>
        <v>0</v>
      </c>
    </row>
    <row r="24" spans="1:12" ht="24" customHeight="1">
      <c r="A24" s="54" t="s">
        <v>71</v>
      </c>
      <c r="B24" s="33"/>
      <c r="C24" s="46">
        <f t="shared" si="7"/>
        <v>8747.800000000001</v>
      </c>
      <c r="D24" s="46"/>
      <c r="E24" s="23">
        <v>8340.2</v>
      </c>
      <c r="F24" s="46">
        <v>407.6</v>
      </c>
      <c r="G24" s="46">
        <f t="shared" si="8"/>
        <v>0</v>
      </c>
      <c r="H24" s="46"/>
      <c r="I24" s="46"/>
      <c r="J24" s="46"/>
      <c r="K24" s="47">
        <f t="shared" si="1"/>
        <v>-8747.800000000001</v>
      </c>
      <c r="L24" s="4">
        <f t="shared" si="2"/>
        <v>0</v>
      </c>
    </row>
    <row r="25" spans="1:12" ht="22.5" customHeight="1">
      <c r="A25" s="54" t="s">
        <v>72</v>
      </c>
      <c r="B25" s="33"/>
      <c r="C25" s="46">
        <f t="shared" si="7"/>
        <v>14931.3</v>
      </c>
      <c r="D25" s="46"/>
      <c r="E25" s="23">
        <v>5467.4</v>
      </c>
      <c r="F25" s="46">
        <v>9463.9</v>
      </c>
      <c r="G25" s="46">
        <f t="shared" si="8"/>
        <v>0</v>
      </c>
      <c r="H25" s="46"/>
      <c r="I25" s="46"/>
      <c r="J25" s="46"/>
      <c r="K25" s="47">
        <f t="shared" si="1"/>
        <v>-14931.3</v>
      </c>
      <c r="L25" s="4">
        <f t="shared" si="2"/>
        <v>0</v>
      </c>
    </row>
    <row r="26" spans="1:12" ht="24" customHeight="1">
      <c r="A26" s="54" t="s">
        <v>73</v>
      </c>
      <c r="B26" s="33"/>
      <c r="C26" s="46">
        <f t="shared" si="7"/>
        <v>459.4</v>
      </c>
      <c r="D26" s="46"/>
      <c r="E26" s="46"/>
      <c r="F26" s="46">
        <v>459.4</v>
      </c>
      <c r="G26" s="46">
        <f t="shared" si="8"/>
        <v>459.4</v>
      </c>
      <c r="H26" s="46"/>
      <c r="I26" s="46"/>
      <c r="J26" s="46">
        <v>459.4</v>
      </c>
      <c r="K26" s="47">
        <f t="shared" si="1"/>
        <v>0</v>
      </c>
      <c r="L26" s="4">
        <f t="shared" si="2"/>
        <v>100</v>
      </c>
    </row>
    <row r="27" spans="1:12" ht="19.5" customHeight="1">
      <c r="A27" s="54" t="s">
        <v>74</v>
      </c>
      <c r="B27" s="33"/>
      <c r="C27" s="46">
        <f t="shared" si="7"/>
        <v>10200</v>
      </c>
      <c r="D27" s="46"/>
      <c r="E27" s="46"/>
      <c r="F27" s="46">
        <v>10200</v>
      </c>
      <c r="G27" s="46">
        <f t="shared" si="8"/>
        <v>10197</v>
      </c>
      <c r="H27" s="46"/>
      <c r="I27" s="46"/>
      <c r="J27" s="46">
        <v>10197</v>
      </c>
      <c r="K27" s="47">
        <f t="shared" si="1"/>
        <v>-3</v>
      </c>
      <c r="L27" s="4">
        <f t="shared" si="2"/>
        <v>99.97058823529412</v>
      </c>
    </row>
    <row r="28" spans="1:12" ht="17.25" customHeight="1">
      <c r="A28" s="7" t="s">
        <v>8</v>
      </c>
      <c r="B28" s="18"/>
      <c r="C28" s="48">
        <f>C29+C30</f>
        <v>52320</v>
      </c>
      <c r="D28" s="48">
        <f aca="true" t="shared" si="10" ref="D28:J28">D29+D30</f>
        <v>0</v>
      </c>
      <c r="E28" s="48">
        <f t="shared" si="10"/>
        <v>27007.8</v>
      </c>
      <c r="F28" s="48">
        <f t="shared" si="10"/>
        <v>25312.2</v>
      </c>
      <c r="G28" s="48">
        <f t="shared" si="10"/>
        <v>9073.4</v>
      </c>
      <c r="H28" s="48">
        <f t="shared" si="10"/>
        <v>0</v>
      </c>
      <c r="I28" s="48">
        <f t="shared" si="10"/>
        <v>3698.9</v>
      </c>
      <c r="J28" s="48">
        <f t="shared" si="10"/>
        <v>5374.5</v>
      </c>
      <c r="K28" s="47">
        <f t="shared" si="1"/>
        <v>-43246.6</v>
      </c>
      <c r="L28" s="4">
        <f t="shared" si="2"/>
        <v>17.342125382262996</v>
      </c>
    </row>
    <row r="29" spans="1:12" ht="66" customHeight="1">
      <c r="A29" s="9" t="s">
        <v>38</v>
      </c>
      <c r="B29" s="33" t="s">
        <v>23</v>
      </c>
      <c r="C29" s="49">
        <f>D29+E29+F29</f>
        <v>50320</v>
      </c>
      <c r="D29" s="49"/>
      <c r="E29" s="49">
        <v>27007.8</v>
      </c>
      <c r="F29" s="49">
        <v>23312.2</v>
      </c>
      <c r="G29" s="49">
        <f>H29+I29+J29</f>
        <v>9073.4</v>
      </c>
      <c r="H29" s="49"/>
      <c r="I29" s="49">
        <v>3698.9</v>
      </c>
      <c r="J29" s="49">
        <v>5374.5</v>
      </c>
      <c r="K29" s="49">
        <f t="shared" si="1"/>
        <v>-41246.6</v>
      </c>
      <c r="L29" s="12">
        <f t="shared" si="2"/>
        <v>18.03139904610493</v>
      </c>
    </row>
    <row r="30" spans="1:12" ht="90.75" customHeight="1">
      <c r="A30" s="35" t="s">
        <v>62</v>
      </c>
      <c r="B30" s="33" t="s">
        <v>23</v>
      </c>
      <c r="C30" s="49">
        <f>D30+E30+F30</f>
        <v>2000</v>
      </c>
      <c r="D30" s="49"/>
      <c r="E30" s="49"/>
      <c r="F30" s="49">
        <v>2000</v>
      </c>
      <c r="G30" s="49">
        <f>H30+I30+J30</f>
        <v>0</v>
      </c>
      <c r="H30" s="49"/>
      <c r="I30" s="49"/>
      <c r="J30" s="49"/>
      <c r="K30" s="49">
        <f t="shared" si="1"/>
        <v>-2000</v>
      </c>
      <c r="L30" s="12">
        <f t="shared" si="2"/>
        <v>0</v>
      </c>
    </row>
    <row r="31" spans="1:12" ht="33" customHeight="1">
      <c r="A31" s="11" t="s">
        <v>12</v>
      </c>
      <c r="B31" s="34"/>
      <c r="C31" s="50">
        <f aca="true" t="shared" si="11" ref="C31:J31">C32+C52</f>
        <v>337043.4</v>
      </c>
      <c r="D31" s="50">
        <f t="shared" si="11"/>
        <v>0</v>
      </c>
      <c r="E31" s="50">
        <f t="shared" si="11"/>
        <v>54655.1</v>
      </c>
      <c r="F31" s="50">
        <f t="shared" si="11"/>
        <v>282388.3</v>
      </c>
      <c r="G31" s="50">
        <f t="shared" si="11"/>
        <v>126905.6</v>
      </c>
      <c r="H31" s="50">
        <f t="shared" si="11"/>
        <v>0</v>
      </c>
      <c r="I31" s="50">
        <f t="shared" si="11"/>
        <v>0</v>
      </c>
      <c r="J31" s="50">
        <f t="shared" si="11"/>
        <v>126905.6</v>
      </c>
      <c r="K31" s="50">
        <f t="shared" si="1"/>
        <v>-210137.80000000002</v>
      </c>
      <c r="L31" s="13">
        <f t="shared" si="2"/>
        <v>37.65259904214116</v>
      </c>
    </row>
    <row r="32" spans="1:12" ht="27.75" customHeight="1">
      <c r="A32" s="7" t="s">
        <v>9</v>
      </c>
      <c r="B32" s="18"/>
      <c r="C32" s="44">
        <f>C33+C35+C37+C39+C41+C43+C45+C47+C49+C51</f>
        <v>326743.4</v>
      </c>
      <c r="D32" s="44">
        <f aca="true" t="shared" si="12" ref="D32:J32">D33+D35+D37+D39+D41+D43+D45+D47+D49+D51</f>
        <v>0</v>
      </c>
      <c r="E32" s="44">
        <f t="shared" si="12"/>
        <v>44355.1</v>
      </c>
      <c r="F32" s="44">
        <f t="shared" si="12"/>
        <v>282388.3</v>
      </c>
      <c r="G32" s="44">
        <f t="shared" si="12"/>
        <v>126905.6</v>
      </c>
      <c r="H32" s="44">
        <f t="shared" si="12"/>
        <v>0</v>
      </c>
      <c r="I32" s="44">
        <f t="shared" si="12"/>
        <v>0</v>
      </c>
      <c r="J32" s="44">
        <f t="shared" si="12"/>
        <v>126905.6</v>
      </c>
      <c r="K32" s="44">
        <f t="shared" si="1"/>
        <v>-199837.80000000002</v>
      </c>
      <c r="L32" s="31">
        <f t="shared" si="2"/>
        <v>38.83952973495409</v>
      </c>
    </row>
    <row r="33" spans="1:12" ht="66.75" customHeight="1">
      <c r="A33" s="8" t="s">
        <v>30</v>
      </c>
      <c r="B33" s="33" t="s">
        <v>23</v>
      </c>
      <c r="C33" s="49">
        <f aca="true" t="shared" si="13" ref="C33:C51">D33+E33+F33</f>
        <v>14982.6</v>
      </c>
      <c r="D33" s="49"/>
      <c r="E33" s="49"/>
      <c r="F33" s="49">
        <v>14982.6</v>
      </c>
      <c r="G33" s="49">
        <f>H33+I33+J33</f>
        <v>10586.2</v>
      </c>
      <c r="H33" s="49"/>
      <c r="I33" s="49"/>
      <c r="J33" s="49">
        <v>10586.2</v>
      </c>
      <c r="K33" s="49">
        <f t="shared" si="1"/>
        <v>-4396.4</v>
      </c>
      <c r="L33" s="12">
        <f t="shared" si="2"/>
        <v>70.65662835555912</v>
      </c>
    </row>
    <row r="34" spans="1:12" ht="45.75" customHeight="1">
      <c r="A34" s="37" t="s">
        <v>39</v>
      </c>
      <c r="B34" s="33"/>
      <c r="C34" s="49">
        <f t="shared" si="13"/>
        <v>352.2</v>
      </c>
      <c r="D34" s="49"/>
      <c r="E34" s="49"/>
      <c r="F34" s="49">
        <v>352.2</v>
      </c>
      <c r="G34" s="49">
        <f>H34+I34+J34</f>
        <v>128.4</v>
      </c>
      <c r="H34" s="49"/>
      <c r="I34" s="49"/>
      <c r="J34" s="49">
        <v>128.4</v>
      </c>
      <c r="K34" s="49">
        <f t="shared" si="1"/>
        <v>-223.79999999999998</v>
      </c>
      <c r="L34" s="12">
        <f t="shared" si="2"/>
        <v>36.45655877342419</v>
      </c>
    </row>
    <row r="35" spans="1:12" ht="71.25" customHeight="1">
      <c r="A35" s="8" t="s">
        <v>31</v>
      </c>
      <c r="B35" s="33" t="s">
        <v>23</v>
      </c>
      <c r="C35" s="49">
        <f t="shared" si="13"/>
        <v>105536.8</v>
      </c>
      <c r="D35" s="49"/>
      <c r="E35" s="49">
        <v>12000</v>
      </c>
      <c r="F35" s="49">
        <v>93536.8</v>
      </c>
      <c r="G35" s="49">
        <f aca="true" t="shared" si="14" ref="G35:G53">H35+I35+J35</f>
        <v>62720.3</v>
      </c>
      <c r="H35" s="49"/>
      <c r="I35" s="49"/>
      <c r="J35" s="49">
        <v>62720.3</v>
      </c>
      <c r="K35" s="49">
        <f t="shared" si="1"/>
        <v>-42816.5</v>
      </c>
      <c r="L35" s="12">
        <f t="shared" si="2"/>
        <v>59.42979131449883</v>
      </c>
    </row>
    <row r="36" spans="1:12" ht="47.25" customHeight="1">
      <c r="A36" s="37" t="s">
        <v>40</v>
      </c>
      <c r="B36" s="33"/>
      <c r="C36" s="49">
        <f t="shared" si="13"/>
        <v>1373.3</v>
      </c>
      <c r="D36" s="49"/>
      <c r="E36" s="49"/>
      <c r="F36" s="49">
        <v>1373.3</v>
      </c>
      <c r="G36" s="49">
        <f t="shared" si="14"/>
        <v>966</v>
      </c>
      <c r="H36" s="49"/>
      <c r="I36" s="49"/>
      <c r="J36" s="49">
        <v>966</v>
      </c>
      <c r="K36" s="49">
        <f t="shared" si="1"/>
        <v>-407.29999999999995</v>
      </c>
      <c r="L36" s="12">
        <f t="shared" si="2"/>
        <v>70.3415131435229</v>
      </c>
    </row>
    <row r="37" spans="1:12" ht="63" customHeight="1">
      <c r="A37" s="8" t="s">
        <v>32</v>
      </c>
      <c r="B37" s="33" t="s">
        <v>23</v>
      </c>
      <c r="C37" s="49">
        <f t="shared" si="13"/>
        <v>29119.7</v>
      </c>
      <c r="D37" s="49"/>
      <c r="E37" s="49">
        <v>11250</v>
      </c>
      <c r="F37" s="49">
        <v>17869.7</v>
      </c>
      <c r="G37" s="49">
        <f t="shared" si="14"/>
        <v>17433.5</v>
      </c>
      <c r="H37" s="49"/>
      <c r="I37" s="49"/>
      <c r="J37" s="49">
        <v>17433.5</v>
      </c>
      <c r="K37" s="49">
        <f t="shared" si="1"/>
        <v>-11686.2</v>
      </c>
      <c r="L37" s="12">
        <f t="shared" si="2"/>
        <v>59.86840523769133</v>
      </c>
    </row>
    <row r="38" spans="1:12" ht="47.25" customHeight="1">
      <c r="A38" s="8" t="s">
        <v>41</v>
      </c>
      <c r="B38" s="33"/>
      <c r="C38" s="49">
        <f t="shared" si="13"/>
        <v>373.7</v>
      </c>
      <c r="D38" s="49"/>
      <c r="E38" s="49"/>
      <c r="F38" s="49">
        <v>373.7</v>
      </c>
      <c r="G38" s="49">
        <f t="shared" si="14"/>
        <v>147.5</v>
      </c>
      <c r="H38" s="49"/>
      <c r="I38" s="49"/>
      <c r="J38" s="49">
        <v>147.5</v>
      </c>
      <c r="K38" s="49">
        <f t="shared" si="1"/>
        <v>-226.2</v>
      </c>
      <c r="L38" s="12">
        <f t="shared" si="2"/>
        <v>39.47016323253948</v>
      </c>
    </row>
    <row r="39" spans="1:12" ht="63" customHeight="1">
      <c r="A39" s="39" t="s">
        <v>42</v>
      </c>
      <c r="B39" s="33" t="s">
        <v>23</v>
      </c>
      <c r="C39" s="49">
        <f t="shared" si="13"/>
        <v>53442.9</v>
      </c>
      <c r="D39" s="49"/>
      <c r="E39" s="49"/>
      <c r="F39" s="49">
        <v>53442.9</v>
      </c>
      <c r="G39" s="49">
        <f>H39+I39+J39</f>
        <v>17927.5</v>
      </c>
      <c r="H39" s="49"/>
      <c r="I39" s="49"/>
      <c r="J39" s="49">
        <v>17927.5</v>
      </c>
      <c r="K39" s="49">
        <f t="shared" si="1"/>
        <v>-35515.4</v>
      </c>
      <c r="L39" s="12">
        <f t="shared" si="2"/>
        <v>33.545148186194986</v>
      </c>
    </row>
    <row r="40" spans="1:12" ht="51.75" customHeight="1">
      <c r="A40" s="8" t="s">
        <v>43</v>
      </c>
      <c r="B40" s="33"/>
      <c r="C40" s="49">
        <f t="shared" si="13"/>
        <v>1186.8</v>
      </c>
      <c r="D40" s="49"/>
      <c r="E40" s="49"/>
      <c r="F40" s="49">
        <v>1186.8</v>
      </c>
      <c r="G40" s="49">
        <f t="shared" si="14"/>
        <v>195.1</v>
      </c>
      <c r="H40" s="49"/>
      <c r="I40" s="49"/>
      <c r="J40" s="49">
        <v>195.1</v>
      </c>
      <c r="K40" s="49">
        <f t="shared" si="1"/>
        <v>-991.6999999999999</v>
      </c>
      <c r="L40" s="12">
        <f t="shared" si="2"/>
        <v>16.4391641388608</v>
      </c>
    </row>
    <row r="41" spans="1:12" ht="78" customHeight="1">
      <c r="A41" s="8" t="s">
        <v>33</v>
      </c>
      <c r="B41" s="33" t="s">
        <v>23</v>
      </c>
      <c r="C41" s="49">
        <f t="shared" si="13"/>
        <v>62961.4</v>
      </c>
      <c r="D41" s="49"/>
      <c r="E41" s="49">
        <v>11405.1</v>
      </c>
      <c r="F41" s="49">
        <v>51556.3</v>
      </c>
      <c r="G41" s="49">
        <f t="shared" si="14"/>
        <v>215.5</v>
      </c>
      <c r="H41" s="49"/>
      <c r="I41" s="49"/>
      <c r="J41" s="49">
        <v>215.5</v>
      </c>
      <c r="K41" s="49">
        <f t="shared" si="1"/>
        <v>-62745.9</v>
      </c>
      <c r="L41" s="12">
        <f t="shared" si="2"/>
        <v>0.3422732023112574</v>
      </c>
    </row>
    <row r="42" spans="1:12" ht="49.5" customHeight="1">
      <c r="A42" s="8" t="s">
        <v>44</v>
      </c>
      <c r="B42" s="33"/>
      <c r="C42" s="49">
        <f t="shared" si="13"/>
        <v>1891</v>
      </c>
      <c r="D42" s="49"/>
      <c r="E42" s="49"/>
      <c r="F42" s="49">
        <v>1891</v>
      </c>
      <c r="G42" s="49">
        <f t="shared" si="14"/>
        <v>215.5</v>
      </c>
      <c r="H42" s="49"/>
      <c r="I42" s="49"/>
      <c r="J42" s="49">
        <v>215.5</v>
      </c>
      <c r="K42" s="49">
        <f t="shared" si="1"/>
        <v>-1675.5</v>
      </c>
      <c r="L42" s="12">
        <f t="shared" si="2"/>
        <v>11.396086726599682</v>
      </c>
    </row>
    <row r="43" spans="1:12" ht="80.25" customHeight="1">
      <c r="A43" s="9" t="s">
        <v>45</v>
      </c>
      <c r="B43" s="33" t="s">
        <v>23</v>
      </c>
      <c r="C43" s="49">
        <f t="shared" si="13"/>
        <v>19700</v>
      </c>
      <c r="D43" s="49"/>
      <c r="E43" s="49">
        <v>9700</v>
      </c>
      <c r="F43" s="49">
        <v>10000</v>
      </c>
      <c r="G43" s="49">
        <f>H43+I43+J43</f>
        <v>22.6</v>
      </c>
      <c r="H43" s="49"/>
      <c r="I43" s="49"/>
      <c r="J43" s="49">
        <v>22.6</v>
      </c>
      <c r="K43" s="49">
        <f t="shared" si="1"/>
        <v>-19677.4</v>
      </c>
      <c r="L43" s="12">
        <f t="shared" si="2"/>
        <v>0.11472081218274113</v>
      </c>
    </row>
    <row r="44" spans="1:12" ht="50.25" customHeight="1">
      <c r="A44" s="8" t="s">
        <v>46</v>
      </c>
      <c r="B44" s="33"/>
      <c r="C44" s="49">
        <f t="shared" si="13"/>
        <v>1442</v>
      </c>
      <c r="D44" s="49"/>
      <c r="E44" s="49"/>
      <c r="F44" s="46">
        <v>1442</v>
      </c>
      <c r="G44" s="49">
        <f t="shared" si="14"/>
        <v>22.6</v>
      </c>
      <c r="H44" s="49"/>
      <c r="I44" s="49"/>
      <c r="J44" s="49">
        <v>22.6</v>
      </c>
      <c r="K44" s="49">
        <f t="shared" si="1"/>
        <v>-1419.4</v>
      </c>
      <c r="L44" s="12">
        <f t="shared" si="2"/>
        <v>1.5672676837725381</v>
      </c>
    </row>
    <row r="45" spans="1:12" ht="78.75" customHeight="1">
      <c r="A45" s="8" t="s">
        <v>47</v>
      </c>
      <c r="B45" s="33" t="s">
        <v>23</v>
      </c>
      <c r="C45" s="49">
        <f t="shared" si="13"/>
        <v>18000</v>
      </c>
      <c r="D45" s="49"/>
      <c r="E45" s="49"/>
      <c r="F45" s="49">
        <v>18000</v>
      </c>
      <c r="G45" s="49">
        <f t="shared" si="14"/>
        <v>18000</v>
      </c>
      <c r="H45" s="49"/>
      <c r="I45" s="49"/>
      <c r="J45" s="49">
        <v>18000</v>
      </c>
      <c r="K45" s="49">
        <f t="shared" si="1"/>
        <v>0</v>
      </c>
      <c r="L45" s="12">
        <f t="shared" si="2"/>
        <v>100</v>
      </c>
    </row>
    <row r="46" spans="1:12" ht="48.75" customHeight="1">
      <c r="A46" s="8" t="s">
        <v>44</v>
      </c>
      <c r="B46" s="33"/>
      <c r="C46" s="49">
        <f t="shared" si="13"/>
        <v>2413.3</v>
      </c>
      <c r="D46" s="49"/>
      <c r="E46" s="49"/>
      <c r="F46" s="49">
        <v>2413.3</v>
      </c>
      <c r="G46" s="49">
        <f>H46+I46+J46</f>
        <v>2413.3</v>
      </c>
      <c r="H46" s="49"/>
      <c r="I46" s="49"/>
      <c r="J46" s="49">
        <v>2413.3</v>
      </c>
      <c r="K46" s="49">
        <f t="shared" si="1"/>
        <v>0</v>
      </c>
      <c r="L46" s="12">
        <f t="shared" si="2"/>
        <v>100</v>
      </c>
    </row>
    <row r="47" spans="1:12" ht="129.75" customHeight="1">
      <c r="A47" s="8" t="s">
        <v>36</v>
      </c>
      <c r="B47" s="33" t="s">
        <v>23</v>
      </c>
      <c r="C47" s="49">
        <f t="shared" si="13"/>
        <v>10000</v>
      </c>
      <c r="D47" s="49"/>
      <c r="E47" s="49"/>
      <c r="F47" s="49">
        <v>10000</v>
      </c>
      <c r="G47" s="49">
        <f t="shared" si="14"/>
        <v>0</v>
      </c>
      <c r="H47" s="49"/>
      <c r="I47" s="49"/>
      <c r="J47" s="49"/>
      <c r="K47" s="49">
        <f t="shared" si="1"/>
        <v>-10000</v>
      </c>
      <c r="L47" s="12">
        <f t="shared" si="2"/>
        <v>0</v>
      </c>
    </row>
    <row r="48" spans="1:12" ht="48.75" customHeight="1">
      <c r="A48" s="8" t="s">
        <v>43</v>
      </c>
      <c r="B48" s="33" t="s">
        <v>23</v>
      </c>
      <c r="C48" s="49">
        <f t="shared" si="13"/>
        <v>1695.6</v>
      </c>
      <c r="D48" s="49"/>
      <c r="E48" s="49"/>
      <c r="F48" s="49">
        <v>1695.6</v>
      </c>
      <c r="G48" s="49">
        <f>H48+I48+J48</f>
        <v>0</v>
      </c>
      <c r="H48" s="49"/>
      <c r="I48" s="49"/>
      <c r="J48" s="49"/>
      <c r="K48" s="49">
        <f t="shared" si="1"/>
        <v>-1695.6</v>
      </c>
      <c r="L48" s="12">
        <f t="shared" si="2"/>
        <v>0</v>
      </c>
    </row>
    <row r="49" spans="1:12" ht="126" customHeight="1">
      <c r="A49" s="8" t="s">
        <v>37</v>
      </c>
      <c r="B49" s="33" t="s">
        <v>23</v>
      </c>
      <c r="C49" s="49">
        <f t="shared" si="13"/>
        <v>10000</v>
      </c>
      <c r="D49" s="49"/>
      <c r="E49" s="49"/>
      <c r="F49" s="49">
        <v>10000</v>
      </c>
      <c r="G49" s="49">
        <f t="shared" si="14"/>
        <v>0</v>
      </c>
      <c r="H49" s="49"/>
      <c r="I49" s="49"/>
      <c r="J49" s="49"/>
      <c r="K49" s="49">
        <f t="shared" si="1"/>
        <v>-10000</v>
      </c>
      <c r="L49" s="12">
        <f t="shared" si="2"/>
        <v>0</v>
      </c>
    </row>
    <row r="50" spans="1:12" ht="48.75" customHeight="1">
      <c r="A50" s="8" t="s">
        <v>44</v>
      </c>
      <c r="B50" s="33"/>
      <c r="C50" s="49">
        <f t="shared" si="13"/>
        <v>799.6</v>
      </c>
      <c r="D50" s="49"/>
      <c r="E50" s="49"/>
      <c r="F50" s="49">
        <v>799.6</v>
      </c>
      <c r="G50" s="49">
        <f t="shared" si="14"/>
        <v>0</v>
      </c>
      <c r="H50" s="49"/>
      <c r="I50" s="49"/>
      <c r="J50" s="49"/>
      <c r="K50" s="49">
        <f t="shared" si="1"/>
        <v>-799.6</v>
      </c>
      <c r="L50" s="12">
        <f t="shared" si="2"/>
        <v>0</v>
      </c>
    </row>
    <row r="51" spans="1:12" ht="66.75" customHeight="1">
      <c r="A51" s="8" t="s">
        <v>77</v>
      </c>
      <c r="B51" s="33" t="s">
        <v>23</v>
      </c>
      <c r="C51" s="49">
        <f t="shared" si="13"/>
        <v>3000</v>
      </c>
      <c r="D51" s="49"/>
      <c r="E51" s="49"/>
      <c r="F51" s="49">
        <v>3000</v>
      </c>
      <c r="G51" s="49">
        <f>H51+I51+J51</f>
        <v>0</v>
      </c>
      <c r="H51" s="49"/>
      <c r="I51" s="49"/>
      <c r="J51" s="51"/>
      <c r="K51" s="49">
        <f t="shared" si="1"/>
        <v>-3000</v>
      </c>
      <c r="L51" s="12">
        <f t="shared" si="2"/>
        <v>0</v>
      </c>
    </row>
    <row r="52" spans="1:12" ht="29.25" customHeight="1">
      <c r="A52" s="10" t="s">
        <v>29</v>
      </c>
      <c r="B52" s="33"/>
      <c r="C52" s="49">
        <f aca="true" t="shared" si="15" ref="C52:J52">C53</f>
        <v>10300</v>
      </c>
      <c r="D52" s="49">
        <f t="shared" si="15"/>
        <v>0</v>
      </c>
      <c r="E52" s="49">
        <f t="shared" si="15"/>
        <v>10300</v>
      </c>
      <c r="F52" s="49">
        <f t="shared" si="15"/>
        <v>0</v>
      </c>
      <c r="G52" s="49">
        <f t="shared" si="14"/>
        <v>0</v>
      </c>
      <c r="H52" s="49">
        <f t="shared" si="15"/>
        <v>0</v>
      </c>
      <c r="I52" s="49">
        <f t="shared" si="15"/>
        <v>0</v>
      </c>
      <c r="J52" s="49">
        <f t="shared" si="15"/>
        <v>0</v>
      </c>
      <c r="K52" s="49">
        <f t="shared" si="1"/>
        <v>-10300</v>
      </c>
      <c r="L52" s="12">
        <f t="shared" si="2"/>
        <v>0</v>
      </c>
    </row>
    <row r="53" spans="1:12" ht="37.5" customHeight="1">
      <c r="A53" s="9" t="s">
        <v>64</v>
      </c>
      <c r="B53" s="33" t="s">
        <v>23</v>
      </c>
      <c r="C53" s="49">
        <f>D53+E53+F53</f>
        <v>10300</v>
      </c>
      <c r="D53" s="49"/>
      <c r="E53" s="49">
        <v>10300</v>
      </c>
      <c r="F53" s="49"/>
      <c r="G53" s="49">
        <f t="shared" si="14"/>
        <v>0</v>
      </c>
      <c r="H53" s="49"/>
      <c r="I53" s="49"/>
      <c r="J53" s="49"/>
      <c r="K53" s="49">
        <f t="shared" si="1"/>
        <v>-10300</v>
      </c>
      <c r="L53" s="12">
        <f t="shared" si="2"/>
        <v>0</v>
      </c>
    </row>
    <row r="54" spans="1:12" ht="35.25" customHeight="1">
      <c r="A54" s="6" t="s">
        <v>26</v>
      </c>
      <c r="B54" s="6"/>
      <c r="C54" s="50">
        <f>C55</f>
        <v>30939.2</v>
      </c>
      <c r="D54" s="50">
        <f aca="true" t="shared" si="16" ref="D54:J54">D55</f>
        <v>0</v>
      </c>
      <c r="E54" s="50">
        <f t="shared" si="16"/>
        <v>0</v>
      </c>
      <c r="F54" s="50">
        <f t="shared" si="16"/>
        <v>30939.2</v>
      </c>
      <c r="G54" s="50">
        <f t="shared" si="16"/>
        <v>5809.1</v>
      </c>
      <c r="H54" s="50">
        <f t="shared" si="16"/>
        <v>0</v>
      </c>
      <c r="I54" s="50">
        <f t="shared" si="16"/>
        <v>0</v>
      </c>
      <c r="J54" s="50">
        <f t="shared" si="16"/>
        <v>5809.1</v>
      </c>
      <c r="K54" s="50">
        <f t="shared" si="1"/>
        <v>-25130.1</v>
      </c>
      <c r="L54" s="13">
        <f t="shared" si="2"/>
        <v>18.77585716502043</v>
      </c>
    </row>
    <row r="55" spans="1:12" ht="27" customHeight="1">
      <c r="A55" s="7" t="s">
        <v>27</v>
      </c>
      <c r="B55" s="33"/>
      <c r="C55" s="44">
        <f>C56+C58+C60+C61+C62</f>
        <v>30939.2</v>
      </c>
      <c r="D55" s="44">
        <f aca="true" t="shared" si="17" ref="D55:J55">D56+D58+D60+D61+D62</f>
        <v>0</v>
      </c>
      <c r="E55" s="44">
        <f t="shared" si="17"/>
        <v>0</v>
      </c>
      <c r="F55" s="44">
        <f t="shared" si="17"/>
        <v>30939.2</v>
      </c>
      <c r="G55" s="44">
        <f t="shared" si="17"/>
        <v>5809.1</v>
      </c>
      <c r="H55" s="44">
        <f t="shared" si="17"/>
        <v>0</v>
      </c>
      <c r="I55" s="44">
        <f t="shared" si="17"/>
        <v>0</v>
      </c>
      <c r="J55" s="44">
        <f t="shared" si="17"/>
        <v>5809.1</v>
      </c>
      <c r="K55" s="44">
        <f t="shared" si="1"/>
        <v>-25130.1</v>
      </c>
      <c r="L55" s="31">
        <f t="shared" si="2"/>
        <v>18.77585716502043</v>
      </c>
    </row>
    <row r="56" spans="1:12" ht="81" customHeight="1">
      <c r="A56" s="41" t="s">
        <v>34</v>
      </c>
      <c r="B56" s="33" t="s">
        <v>23</v>
      </c>
      <c r="C56" s="49">
        <f aca="true" t="shared" si="18" ref="C56:C62">D56+E56+F56</f>
        <v>2767.5</v>
      </c>
      <c r="D56" s="49"/>
      <c r="E56" s="49"/>
      <c r="F56" s="49">
        <v>2767.5</v>
      </c>
      <c r="G56" s="49">
        <f>H56+I56+J56</f>
        <v>2767.5</v>
      </c>
      <c r="H56" s="49"/>
      <c r="I56" s="49"/>
      <c r="J56" s="49">
        <v>2767.5</v>
      </c>
      <c r="K56" s="49">
        <f t="shared" si="1"/>
        <v>0</v>
      </c>
      <c r="L56" s="12">
        <f t="shared" si="2"/>
        <v>100</v>
      </c>
    </row>
    <row r="57" spans="1:12" ht="51.75" customHeight="1">
      <c r="A57" s="8" t="s">
        <v>48</v>
      </c>
      <c r="B57" s="33"/>
      <c r="C57" s="49">
        <f t="shared" si="18"/>
        <v>2767.5</v>
      </c>
      <c r="D57" s="49"/>
      <c r="E57" s="49"/>
      <c r="F57" s="49">
        <v>2767.5</v>
      </c>
      <c r="G57" s="49">
        <f aca="true" t="shared" si="19" ref="G57:G62">H57+I57+J57</f>
        <v>2767.5</v>
      </c>
      <c r="H57" s="49"/>
      <c r="I57" s="49"/>
      <c r="J57" s="49">
        <v>2767.5</v>
      </c>
      <c r="K57" s="49">
        <f t="shared" si="1"/>
        <v>0</v>
      </c>
      <c r="L57" s="12">
        <f t="shared" si="2"/>
        <v>100</v>
      </c>
    </row>
    <row r="58" spans="1:12" ht="63.75" customHeight="1">
      <c r="A58" s="40" t="s">
        <v>35</v>
      </c>
      <c r="B58" s="33" t="s">
        <v>23</v>
      </c>
      <c r="C58" s="49">
        <f t="shared" si="18"/>
        <v>20531.9</v>
      </c>
      <c r="D58" s="49"/>
      <c r="E58" s="49"/>
      <c r="F58" s="49">
        <v>20531.9</v>
      </c>
      <c r="G58" s="49">
        <f t="shared" si="19"/>
        <v>1638.5</v>
      </c>
      <c r="H58" s="49"/>
      <c r="I58" s="49"/>
      <c r="J58" s="49">
        <v>1638.5</v>
      </c>
      <c r="K58" s="49">
        <f t="shared" si="1"/>
        <v>-18893.4</v>
      </c>
      <c r="L58" s="12">
        <f t="shared" si="2"/>
        <v>7.980264856150672</v>
      </c>
    </row>
    <row r="59" spans="1:12" ht="48" customHeight="1">
      <c r="A59" s="39" t="s">
        <v>49</v>
      </c>
      <c r="B59" s="33"/>
      <c r="C59" s="49">
        <f t="shared" si="18"/>
        <v>1880.9</v>
      </c>
      <c r="D59" s="49"/>
      <c r="E59" s="49"/>
      <c r="F59" s="49">
        <v>1880.9</v>
      </c>
      <c r="G59" s="49">
        <f t="shared" si="19"/>
        <v>1638.5</v>
      </c>
      <c r="H59" s="49"/>
      <c r="I59" s="49"/>
      <c r="J59" s="49">
        <v>1638.5</v>
      </c>
      <c r="K59" s="49">
        <f t="shared" si="1"/>
        <v>-242.4000000000001</v>
      </c>
      <c r="L59" s="12">
        <f t="shared" si="2"/>
        <v>87.11255250146206</v>
      </c>
    </row>
    <row r="60" spans="1:12" ht="83.25" customHeight="1">
      <c r="A60" s="39" t="s">
        <v>50</v>
      </c>
      <c r="B60" s="33" t="s">
        <v>23</v>
      </c>
      <c r="C60" s="49">
        <f t="shared" si="18"/>
        <v>1500</v>
      </c>
      <c r="D60" s="49"/>
      <c r="E60" s="49"/>
      <c r="F60" s="49">
        <v>1500</v>
      </c>
      <c r="G60" s="49">
        <f>H60+I60+J60</f>
        <v>0</v>
      </c>
      <c r="H60" s="49"/>
      <c r="I60" s="49"/>
      <c r="J60" s="49"/>
      <c r="K60" s="49">
        <f t="shared" si="1"/>
        <v>-1500</v>
      </c>
      <c r="L60" s="12">
        <f t="shared" si="2"/>
        <v>0</v>
      </c>
    </row>
    <row r="61" spans="1:12" ht="63" customHeight="1">
      <c r="A61" s="39" t="s">
        <v>75</v>
      </c>
      <c r="B61" s="33" t="s">
        <v>23</v>
      </c>
      <c r="C61" s="49">
        <f t="shared" si="18"/>
        <v>4139.2</v>
      </c>
      <c r="D61" s="49"/>
      <c r="E61" s="49"/>
      <c r="F61" s="49">
        <v>4139.2</v>
      </c>
      <c r="G61" s="49">
        <f t="shared" si="19"/>
        <v>1403.1</v>
      </c>
      <c r="H61" s="49"/>
      <c r="I61" s="49"/>
      <c r="J61" s="49">
        <v>1403.1</v>
      </c>
      <c r="K61" s="49">
        <f t="shared" si="1"/>
        <v>-2736.1</v>
      </c>
      <c r="L61" s="12">
        <f t="shared" si="2"/>
        <v>33.89785465790491</v>
      </c>
    </row>
    <row r="62" spans="1:12" ht="80.25" customHeight="1">
      <c r="A62" s="39" t="s">
        <v>67</v>
      </c>
      <c r="B62" s="33" t="s">
        <v>23</v>
      </c>
      <c r="C62" s="49">
        <f t="shared" si="18"/>
        <v>2000.6</v>
      </c>
      <c r="D62" s="49"/>
      <c r="E62" s="49"/>
      <c r="F62" s="49">
        <v>2000.6</v>
      </c>
      <c r="G62" s="49">
        <f t="shared" si="19"/>
        <v>0</v>
      </c>
      <c r="H62" s="49"/>
      <c r="I62" s="49"/>
      <c r="J62" s="49"/>
      <c r="K62" s="49">
        <f t="shared" si="1"/>
        <v>-2000.6</v>
      </c>
      <c r="L62" s="12">
        <f t="shared" si="2"/>
        <v>0</v>
      </c>
    </row>
    <row r="63" spans="1:12" s="5" customFormat="1" ht="33.75" customHeight="1">
      <c r="A63" s="6" t="s">
        <v>13</v>
      </c>
      <c r="B63" s="6"/>
      <c r="C63" s="50">
        <f aca="true" t="shared" si="20" ref="C63:J63">C9+C18+C31+C54</f>
        <v>839625.7</v>
      </c>
      <c r="D63" s="50">
        <f t="shared" si="20"/>
        <v>41102.6</v>
      </c>
      <c r="E63" s="50">
        <f t="shared" si="20"/>
        <v>339494.9</v>
      </c>
      <c r="F63" s="50">
        <f t="shared" si="20"/>
        <v>459028.2</v>
      </c>
      <c r="G63" s="50">
        <f t="shared" si="20"/>
        <v>165479.80000000002</v>
      </c>
      <c r="H63" s="50">
        <f t="shared" si="20"/>
        <v>0</v>
      </c>
      <c r="I63" s="50">
        <f t="shared" si="20"/>
        <v>3698.9</v>
      </c>
      <c r="J63" s="50">
        <f t="shared" si="20"/>
        <v>161780.9</v>
      </c>
      <c r="K63" s="50">
        <f t="shared" si="1"/>
        <v>-674145.8999999999</v>
      </c>
      <c r="L63" s="13">
        <f t="shared" si="2"/>
        <v>19.70875831933206</v>
      </c>
    </row>
    <row r="65" spans="1:6" ht="17.25" customHeight="1">
      <c r="A65" s="17" t="s">
        <v>16</v>
      </c>
      <c r="F65" s="17" t="s">
        <v>20</v>
      </c>
    </row>
    <row r="66" ht="33" customHeight="1">
      <c r="A66" s="1" t="s">
        <v>25</v>
      </c>
    </row>
    <row r="67" ht="15">
      <c r="B67" s="17"/>
    </row>
  </sheetData>
  <sheetProtection/>
  <mergeCells count="14">
    <mergeCell ref="A5:A7"/>
    <mergeCell ref="B5:B7"/>
    <mergeCell ref="A1:L1"/>
    <mergeCell ref="A2:L2"/>
    <mergeCell ref="A3:F3"/>
    <mergeCell ref="A4:L4"/>
    <mergeCell ref="C5:F5"/>
    <mergeCell ref="G5:J5"/>
    <mergeCell ref="K5:K6"/>
    <mergeCell ref="L5:L6"/>
    <mergeCell ref="C6:C7"/>
    <mergeCell ref="D6:F6"/>
    <mergeCell ref="G6:G7"/>
    <mergeCell ref="H6:J6"/>
  </mergeCells>
  <printOptions/>
  <pageMargins left="0.74" right="0.17" top="0.17" bottom="0.17" header="0.48" footer="0.25"/>
  <pageSetup fitToHeight="2" horizontalDpi="600" verticalDpi="600" orientation="landscape" paperSize="9" scale="58" r:id="rId1"/>
  <rowBreaks count="2" manualBreakCount="2">
    <brk id="28" max="11" man="1"/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1</cp:lastModifiedBy>
  <cp:lastPrinted>2012-08-02T10:51:51Z</cp:lastPrinted>
  <dcterms:created xsi:type="dcterms:W3CDTF">2007-01-23T06:19:47Z</dcterms:created>
  <dcterms:modified xsi:type="dcterms:W3CDTF">2012-08-02T12:31:34Z</dcterms:modified>
  <cp:category/>
  <cp:version/>
  <cp:contentType/>
  <cp:contentStatus/>
</cp:coreProperties>
</file>