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6660" firstSheet="17" activeTab="19"/>
  </bookViews>
  <sheets>
    <sheet name="на 10.01.2012г. (руб)" sheetId="1" r:id="rId1"/>
    <sheet name="на 10.01.2012г. (т.руб)" sheetId="2" r:id="rId2"/>
    <sheet name="на 01.02.2012г. (руб)" sheetId="3" r:id="rId3"/>
    <sheet name="на 01.02.2012г. (т.руб) " sheetId="4" r:id="rId4"/>
    <sheet name="на 01.03.2012г. (руб)" sheetId="5" r:id="rId5"/>
    <sheet name="на 01.03.2012г. (т.руб)" sheetId="6" r:id="rId6"/>
    <sheet name="на 01.04.2012г. (руб) " sheetId="7" r:id="rId7"/>
    <sheet name="на 01.04.2012г. (т.руб)" sheetId="8" r:id="rId8"/>
    <sheet name="на 01.05.2012г. (руб)" sheetId="9" r:id="rId9"/>
    <sheet name="на 01.05.2012г. (т.руб) " sheetId="10" r:id="rId10"/>
    <sheet name="на 25.05.2012г. (т.руб)" sheetId="11" r:id="rId11"/>
    <sheet name="на 01.06.2012г. (руб)" sheetId="12" r:id="rId12"/>
    <sheet name="на 01.06.2012г. (т.руб) " sheetId="13" r:id="rId13"/>
    <sheet name="на 01.07.2012г. (руб)" sheetId="14" r:id="rId14"/>
    <sheet name="на 01.07.2012г. (т.руб) " sheetId="15" r:id="rId15"/>
    <sheet name="на 24.07.2012г. (т.руб)" sheetId="16" r:id="rId16"/>
    <sheet name="на 01.08.2012г. (руб)" sheetId="17" r:id="rId17"/>
    <sheet name="на 01.08.2012г. (т.руб) " sheetId="18" r:id="rId18"/>
    <sheet name="на 01.09.2012г. (руб) " sheetId="19" r:id="rId19"/>
    <sheet name="на 01.09.2012г. (т.руб)" sheetId="20" r:id="rId20"/>
  </sheets>
  <definedNames>
    <definedName name="_xlnm.Print_Titles" localSheetId="2">'на 01.02.2012г. (руб)'!$5:$8</definedName>
    <definedName name="_xlnm.Print_Titles" localSheetId="3">'на 01.02.2012г. (т.руб) '!$5:$8</definedName>
    <definedName name="_xlnm.Print_Titles" localSheetId="4">'на 01.03.2012г. (руб)'!$5:$8</definedName>
    <definedName name="_xlnm.Print_Titles" localSheetId="5">'на 01.03.2012г. (т.руб)'!$5:$8</definedName>
    <definedName name="_xlnm.Print_Titles" localSheetId="6">'на 01.04.2012г. (руб) '!$5:$8</definedName>
    <definedName name="_xlnm.Print_Titles" localSheetId="7">'на 01.04.2012г. (т.руб)'!$5:$8</definedName>
    <definedName name="_xlnm.Print_Titles" localSheetId="8">'на 01.05.2012г. (руб)'!$5:$8</definedName>
    <definedName name="_xlnm.Print_Titles" localSheetId="9">'на 01.05.2012г. (т.руб) '!$5:$8</definedName>
    <definedName name="_xlnm.Print_Titles" localSheetId="11">'на 01.06.2012г. (руб)'!$5:$8</definedName>
    <definedName name="_xlnm.Print_Titles" localSheetId="12">'на 01.06.2012г. (т.руб) '!$5:$8</definedName>
    <definedName name="_xlnm.Print_Titles" localSheetId="13">'на 01.07.2012г. (руб)'!$5:$8</definedName>
    <definedName name="_xlnm.Print_Titles" localSheetId="14">'на 01.07.2012г. (т.руб) '!$5:$8</definedName>
    <definedName name="_xlnm.Print_Titles" localSheetId="16">'на 01.08.2012г. (руб)'!$5:$8</definedName>
    <definedName name="_xlnm.Print_Titles" localSheetId="17">'на 01.08.2012г. (т.руб) '!$5:$8</definedName>
    <definedName name="_xlnm.Print_Titles" localSheetId="18">'на 01.09.2012г. (руб) '!$5:$8</definedName>
    <definedName name="_xlnm.Print_Titles" localSheetId="19">'на 01.09.2012г. (т.руб)'!$5:$8</definedName>
    <definedName name="_xlnm.Print_Titles" localSheetId="0">'на 10.01.2012г. (руб)'!$5:$8</definedName>
    <definedName name="_xlnm.Print_Titles" localSheetId="1">'на 10.01.2012г. (т.руб)'!$5:$8</definedName>
    <definedName name="_xlnm.Print_Titles" localSheetId="15">'на 24.07.2012г. (т.руб)'!$5:$8</definedName>
    <definedName name="_xlnm.Print_Titles" localSheetId="10">'на 25.05.2012г. (т.руб)'!$5:$8</definedName>
    <definedName name="_xlnm.Print_Area" localSheetId="2">'на 01.02.2012г. (руб)'!$A$1:$L$72</definedName>
    <definedName name="_xlnm.Print_Area" localSheetId="3">'на 01.02.2012г. (т.руб) '!$A$1:$L$72</definedName>
    <definedName name="_xlnm.Print_Area" localSheetId="4">'на 01.03.2012г. (руб)'!$A$1:$L$73</definedName>
    <definedName name="_xlnm.Print_Area" localSheetId="5">'на 01.03.2012г. (т.руб)'!$A$1:$L$73</definedName>
    <definedName name="_xlnm.Print_Area" localSheetId="6">'на 01.04.2012г. (руб) '!$A$1:$L$75</definedName>
    <definedName name="_xlnm.Print_Area" localSheetId="7">'на 01.04.2012г. (т.руб)'!$A$1:$L$75</definedName>
    <definedName name="_xlnm.Print_Area" localSheetId="8">'на 01.05.2012г. (руб)'!$A$1:$L$78</definedName>
    <definedName name="_xlnm.Print_Area" localSheetId="9">'на 01.05.2012г. (т.руб) '!$A$1:$L$78</definedName>
    <definedName name="_xlnm.Print_Area" localSheetId="11">'на 01.06.2012г. (руб)'!$A$1:$L$70</definedName>
    <definedName name="_xlnm.Print_Area" localSheetId="12">'на 01.06.2012г. (т.руб) '!$A$1:$L$70</definedName>
    <definedName name="_xlnm.Print_Area" localSheetId="13">'на 01.07.2012г. (руб)'!$A$1:$L$67</definedName>
    <definedName name="_xlnm.Print_Area" localSheetId="14">'на 01.07.2012г. (т.руб) '!$A$1:$L$67</definedName>
    <definedName name="_xlnm.Print_Area" localSheetId="16">'на 01.08.2012г. (руб)'!$A$1:$L$66</definedName>
    <definedName name="_xlnm.Print_Area" localSheetId="17">'на 01.08.2012г. (т.руб) '!$A$1:$L$66</definedName>
    <definedName name="_xlnm.Print_Area" localSheetId="18">'на 01.09.2012г. (руб) '!$A$1:$L$66</definedName>
    <definedName name="_xlnm.Print_Area" localSheetId="19">'на 01.09.2012г. (т.руб)'!$A$1:$L$66</definedName>
    <definedName name="_xlnm.Print_Area" localSheetId="0">'на 10.01.2012г. (руб)'!$A$1:$L$71</definedName>
    <definedName name="_xlnm.Print_Area" localSheetId="1">'на 10.01.2012г. (т.руб)'!$A$1:$L$71</definedName>
    <definedName name="_xlnm.Print_Area" localSheetId="15">'на 24.07.2012г. (т.руб)'!$A$1:$L$67</definedName>
    <definedName name="_xlnm.Print_Area" localSheetId="10">'на 25.05.2012г. (т.руб)'!$A$1:$L$78</definedName>
  </definedNames>
  <calcPr fullCalcOnLoad="1"/>
</workbook>
</file>

<file path=xl/sharedStrings.xml><?xml version="1.0" encoding="utf-8"?>
<sst xmlns="http://schemas.openxmlformats.org/spreadsheetml/2006/main" count="2295" uniqueCount="155">
  <si>
    <t>об исполнении инвестиционной программы г.Чебоксары на 10.01.2012 год</t>
  </si>
  <si>
    <t>Кассовые расходы за январь 2012 года</t>
  </si>
  <si>
    <t>План на 2012 год</t>
  </si>
  <si>
    <r>
      <t xml:space="preserve">Реконструкция Московского Моста через реку Чебоксарка в г.Чебоксары                                         </t>
    </r>
    <r>
      <rPr>
        <b/>
        <i/>
        <sz val="12"/>
        <rFont val="Arial Cyp"/>
        <family val="0"/>
      </rPr>
      <t>04 09 3150201 003 310</t>
    </r>
  </si>
  <si>
    <r>
      <t xml:space="preserve">Реконструкция автодороги по пр.И.Яковлева (от Привокзальной площади до кольца пр.9-ой Пятилетки)  </t>
    </r>
    <r>
      <rPr>
        <b/>
        <i/>
        <sz val="12"/>
        <rFont val="Arial Cyp"/>
        <family val="0"/>
      </rPr>
      <t>04 09 3150201 003 310</t>
    </r>
  </si>
  <si>
    <r>
      <t xml:space="preserve">Реконструкция проезжей части Базового проезда     </t>
    </r>
    <r>
      <rPr>
        <b/>
        <i/>
        <sz val="12"/>
        <rFont val="Arial Cyp"/>
        <family val="0"/>
      </rPr>
      <t xml:space="preserve"> 04 09 3150201 003 310</t>
    </r>
  </si>
  <si>
    <t>Другие вопросы в области национальной экономики</t>
  </si>
  <si>
    <r>
      <t xml:space="preserve">Разработка проекта генерального плана Чебоксарского городского округа                              </t>
    </r>
    <r>
      <rPr>
        <b/>
        <i/>
        <sz val="12"/>
        <rFont val="Arial Cyp"/>
        <family val="0"/>
      </rPr>
      <t>04 12 1020102 003 226</t>
    </r>
  </si>
  <si>
    <t>Всего</t>
  </si>
  <si>
    <t>в том числе</t>
  </si>
  <si>
    <t>ФБ</t>
  </si>
  <si>
    <t>РБ</t>
  </si>
  <si>
    <t>ГБ</t>
  </si>
  <si>
    <t xml:space="preserve">     Коммунальное хозяйство</t>
  </si>
  <si>
    <t xml:space="preserve">     Дошкольное образование</t>
  </si>
  <si>
    <t>НАЦИОНАЛЬНАЯ ЭКОНОМИКА - ВСЕГО</t>
  </si>
  <si>
    <t xml:space="preserve">             ЖИЛИЩНО КОММУНАЛЬНОЕ ХОЗЯЙСТВО - ВСЕГО</t>
  </si>
  <si>
    <t>ОБРАЗОВАНИЕ - ВСЕГО</t>
  </si>
  <si>
    <t>СОЦИАЛЬНАЯ ПОЛИТИКА - ВСЕГО</t>
  </si>
  <si>
    <t>ИТОГО ЗА ГОД ПО АДРЕСНОЙ ИНВЕСТИЦИОННОЙ ПРОГРАММЕ</t>
  </si>
  <si>
    <t xml:space="preserve">     Жилищное хозяйство</t>
  </si>
  <si>
    <t>Наименование расходов</t>
  </si>
  <si>
    <t xml:space="preserve">Начальник                                                                            </t>
  </si>
  <si>
    <t>Отклонение от плана на</t>
  </si>
  <si>
    <t>год</t>
  </si>
  <si>
    <t>% вып. плана к плану на</t>
  </si>
  <si>
    <t>Н.Р.Чижанова</t>
  </si>
  <si>
    <t>Информация</t>
  </si>
  <si>
    <t>Главные распорядители и получатели средств бюджета</t>
  </si>
  <si>
    <t xml:space="preserve">УАиГ </t>
  </si>
  <si>
    <t>(рублей)</t>
  </si>
  <si>
    <t>Лукина С.А.    23-51-32</t>
  </si>
  <si>
    <t>ФИЗИЧЕСКАЯ КУЛЬТУРА И СПОРТ - ВСЕГО</t>
  </si>
  <si>
    <t xml:space="preserve">    Массовый спорт </t>
  </si>
  <si>
    <t xml:space="preserve">     Охрана семьи и детства</t>
  </si>
  <si>
    <r>
      <t xml:space="preserve">Строительство жилья для детей-сирот                                                                     </t>
    </r>
    <r>
      <rPr>
        <b/>
        <i/>
        <sz val="12"/>
        <rFont val="Arial Cyr"/>
        <family val="0"/>
      </rPr>
      <t xml:space="preserve"> 10 04 5053600 003 310</t>
    </r>
  </si>
  <si>
    <r>
      <t xml:space="preserve">Строительство жилья  для граждан по решению судов  </t>
    </r>
    <r>
      <rPr>
        <b/>
        <i/>
        <sz val="12"/>
        <rFont val="Arial Cyr"/>
        <family val="0"/>
      </rPr>
      <t>05 01 1020102 003 310</t>
    </r>
  </si>
  <si>
    <r>
      <t xml:space="preserve">Строительство жилья для многодетных семей </t>
    </r>
    <r>
      <rPr>
        <b/>
        <i/>
        <sz val="12"/>
        <color indexed="8"/>
        <rFont val="Arial"/>
        <family val="2"/>
      </rPr>
      <t xml:space="preserve"> 05 01 5220700 003 310</t>
    </r>
  </si>
  <si>
    <r>
      <t xml:space="preserve">Переселение граждан из ветхого и аварийного жилого фонда                                  </t>
    </r>
    <r>
      <rPr>
        <b/>
        <i/>
        <sz val="12"/>
        <rFont val="Arial Cyr"/>
        <family val="0"/>
      </rPr>
      <t>05 01 0980202 500 310</t>
    </r>
  </si>
  <si>
    <t>Дорожное хозяйство (дорожные фонды)</t>
  </si>
  <si>
    <t>Общее образование</t>
  </si>
  <si>
    <r>
      <t xml:space="preserve">Реконструкция бассейна МОУ "СОШ 45" г.Чебоксары  </t>
    </r>
    <r>
      <rPr>
        <b/>
        <i/>
        <sz val="12"/>
        <rFont val="Arial Cyr"/>
        <family val="0"/>
      </rPr>
      <t xml:space="preserve"> 07 02 5225206 003 310</t>
    </r>
  </si>
  <si>
    <r>
      <t xml:space="preserve">Строительство дошкольного  образовательного  учреждения,   г. Чебоксары микрорайон «Волжский-3» на 215 мест   </t>
    </r>
    <r>
      <rPr>
        <b/>
        <i/>
        <sz val="12"/>
        <rFont val="Arial Cyr"/>
        <family val="0"/>
      </rPr>
      <t xml:space="preserve">07 01 1020102 003 310 </t>
    </r>
  </si>
  <si>
    <r>
      <t xml:space="preserve">Строительство дошкольного  образовательного  учреждения, г. Чебоксары Проспект Тракторостроителей на 240 мест               </t>
    </r>
    <r>
      <rPr>
        <b/>
        <i/>
        <sz val="12"/>
        <rFont val="Arial Cyr"/>
        <family val="0"/>
      </rPr>
      <t xml:space="preserve"> 07 01 1020102 003 310 </t>
    </r>
  </si>
  <si>
    <r>
      <t xml:space="preserve">Переустройство здания вечерней общеобразовательной школы № 2 под детский сад на 75 мест по ул. Фруктовая, 31а  г.Чебоксары </t>
    </r>
    <r>
      <rPr>
        <b/>
        <i/>
        <sz val="12"/>
        <rFont val="Arial Cyr"/>
        <family val="0"/>
      </rPr>
      <t xml:space="preserve">07 01 5225229 003 310 </t>
    </r>
  </si>
  <si>
    <r>
      <t xml:space="preserve">Строительство дошкольного образовательного учреждения, поз. 8 в микрорайоне "Волжский-2" СЗР г. Чебоксары  (детсад на 150 мест)   </t>
    </r>
    <r>
      <rPr>
        <b/>
        <i/>
        <sz val="12"/>
        <rFont val="Arial Cyr"/>
        <family val="0"/>
      </rPr>
      <t xml:space="preserve">               07 01 1020102 003 310 </t>
    </r>
  </si>
  <si>
    <r>
      <t xml:space="preserve">Реконструкция объекта  "ДОД  ДЮСШ по видам единоборства имени олимпийского чемпиона В.С.Соколова" под детское дошкольное образовательное учреждение по Эгерскому  бульвару 35, корпус 1 в г.Чебоксары (детский сад на 205 мест)          </t>
    </r>
    <r>
      <rPr>
        <b/>
        <i/>
        <sz val="12"/>
        <rFont val="Arial Cyr"/>
        <family val="0"/>
      </rPr>
      <t xml:space="preserve"> 07 01 1020102 003 310 </t>
    </r>
  </si>
  <si>
    <r>
      <t xml:space="preserve">Реконструкция автономного учреждения дополнительного образования для детей "ЮНИТЕКС" Минобразования Чувашии под детское дошкольное образовательное учреждение по Бульвару Юности, 21а в городе Чебоксары (детский сад на 220 мест)          </t>
    </r>
    <r>
      <rPr>
        <b/>
        <i/>
        <sz val="12"/>
        <rFont val="Arial Cyr"/>
        <family val="0"/>
      </rPr>
      <t xml:space="preserve"> 07 01 1020102 003 310 </t>
    </r>
  </si>
  <si>
    <r>
      <t xml:space="preserve">Строительство детского дошкольного учреждения на 215 мест позиция 26 в VI микрорайоне Центральной части города Чебоксары         </t>
    </r>
    <r>
      <rPr>
        <b/>
        <i/>
        <sz val="12"/>
        <rFont val="Arial Cyr"/>
        <family val="0"/>
      </rPr>
      <t xml:space="preserve"> 07 01 1020102 003 310 </t>
    </r>
  </si>
  <si>
    <t>Физическая культура</t>
  </si>
  <si>
    <r>
      <t xml:space="preserve">Строительство 3-х пришкольных стадионов             </t>
    </r>
    <r>
      <rPr>
        <b/>
        <i/>
        <sz val="12"/>
        <rFont val="Arial Cyr"/>
        <family val="0"/>
      </rPr>
      <t>11 01 1020102 003 310</t>
    </r>
  </si>
  <si>
    <r>
      <t xml:space="preserve">Строительство физкультурно - спортивного комплекса "Школа настольного тенниса" по ул. Мичмана Павлова, 9а в г. Чебоксары                              </t>
    </r>
    <r>
      <rPr>
        <b/>
        <i/>
        <sz val="12"/>
        <rFont val="Arial"/>
        <family val="2"/>
      </rPr>
      <t xml:space="preserve"> 11 02 1020102 003 310</t>
    </r>
  </si>
  <si>
    <r>
      <t xml:space="preserve">Строительство физкультурно- оздоровительного комплекса по ул. Гагарина в г.Чебоксары                                   </t>
    </r>
    <r>
      <rPr>
        <b/>
        <i/>
        <sz val="12"/>
        <rFont val="Arial"/>
        <family val="2"/>
      </rPr>
      <t>11 02 1020102 003 310</t>
    </r>
  </si>
  <si>
    <r>
      <t xml:space="preserve">Строительство физкультурно- оздоровительного комплекса по пр. М.Горького в г. Чебоксары                                            </t>
    </r>
    <r>
      <rPr>
        <b/>
        <i/>
        <sz val="12"/>
        <rFont val="Arial"/>
        <family val="2"/>
      </rPr>
      <t>11 02 1020102 003 310</t>
    </r>
  </si>
  <si>
    <r>
      <t xml:space="preserve">в том числе:
проектно-изыскательские работы                  </t>
    </r>
    <r>
      <rPr>
        <b/>
        <i/>
        <sz val="12"/>
        <rFont val="Arial"/>
        <family val="2"/>
      </rPr>
      <t xml:space="preserve"> 11 02 1020102 003 226</t>
    </r>
  </si>
  <si>
    <r>
      <t xml:space="preserve">Реконструкция объекта  "ДОД  ДЮСШ по видам единоборства имени олимпийского чемпиона В.С.Соколова" под детское дошкольное образовательное учреждение по Эгерскому  бульвару 35, корпус 1 в г.Чебоксары (детский сад на 205 мест)          </t>
    </r>
    <r>
      <rPr>
        <b/>
        <i/>
        <sz val="12"/>
        <rFont val="Arial Cyr"/>
        <family val="0"/>
      </rPr>
      <t xml:space="preserve"> 07 01 1020102 003 310</t>
    </r>
  </si>
  <si>
    <r>
      <t xml:space="preserve">Реконструкция автономного учреждения дополнительного образования для детей "ЮНИТЕКС" Минобразования Чувашии под детское дошкольное образовательное учреждение по Бульвару Юности, 21а в городе Чебоксары (детский сад на 220 мест)          </t>
    </r>
    <r>
      <rPr>
        <b/>
        <i/>
        <sz val="12"/>
        <rFont val="Arial Cyr"/>
        <family val="0"/>
      </rPr>
      <t xml:space="preserve"> 07 01 1020102 003 </t>
    </r>
  </si>
  <si>
    <r>
      <t xml:space="preserve">в том числе:
проектно-изыскательские работы                    </t>
    </r>
    <r>
      <rPr>
        <b/>
        <i/>
        <sz val="12"/>
        <rFont val="Arial Cyp"/>
        <family val="0"/>
      </rPr>
      <t>04 12 5224602 003 226</t>
    </r>
  </si>
  <si>
    <r>
      <t xml:space="preserve">Строительство выставочно-конгрессного комплекса, г.Чебоксары                                         </t>
    </r>
    <r>
      <rPr>
        <b/>
        <i/>
        <sz val="12"/>
        <rFont val="Arial Cyp"/>
        <family val="0"/>
      </rPr>
      <t xml:space="preserve"> 04 12 5224602 003</t>
    </r>
  </si>
  <si>
    <r>
      <t xml:space="preserve">Разработка ПСД на объект «Строительство ледового дворца на стадионе «Олимпийский»                                                           </t>
    </r>
    <r>
      <rPr>
        <b/>
        <i/>
        <sz val="12"/>
        <rFont val="Arial Cyr"/>
        <family val="0"/>
      </rPr>
      <t xml:space="preserve">   11 02 0700500 003 226</t>
    </r>
  </si>
  <si>
    <r>
      <t xml:space="preserve">в том числе:
проектно-изыскательские работы                  </t>
    </r>
    <r>
      <rPr>
        <b/>
        <i/>
        <sz val="12"/>
        <rFont val="Arial Cyp"/>
        <family val="0"/>
      </rPr>
      <t xml:space="preserve">  04 12 5224602 003 226</t>
    </r>
  </si>
  <si>
    <r>
      <t xml:space="preserve">Рекультивация действующего полигона ТБО для муниципальных нужд г.Чебоксары  </t>
    </r>
    <r>
      <rPr>
        <b/>
        <i/>
        <sz val="12"/>
        <rFont val="Arial Cyr"/>
        <family val="0"/>
      </rPr>
      <t>05 02 1020102 003 330</t>
    </r>
  </si>
  <si>
    <r>
      <t xml:space="preserve">Рекультивация действующего полигона ТБО для муниципальных нужд г.Чебоксары    </t>
    </r>
    <r>
      <rPr>
        <b/>
        <i/>
        <sz val="12"/>
        <rFont val="Arial Cyr"/>
        <family val="0"/>
      </rPr>
      <t>05 02 1020102 003 330</t>
    </r>
  </si>
  <si>
    <r>
      <t xml:space="preserve">Полигон твердых бытовых отходов (Чувашская Республика г.Новочебоксарск, ул.Промышленная)                                        </t>
    </r>
    <r>
      <rPr>
        <b/>
        <i/>
        <sz val="12"/>
        <rFont val="Arial Cyr"/>
        <family val="0"/>
      </rPr>
      <t>05 02 5224204 003 310</t>
    </r>
  </si>
  <si>
    <r>
      <t xml:space="preserve">в том числе:
проектно-изыскательские работы         </t>
    </r>
    <r>
      <rPr>
        <b/>
        <i/>
        <sz val="12"/>
        <rFont val="Arial Cyr"/>
        <family val="0"/>
      </rPr>
      <t xml:space="preserve">      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</si>
  <si>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      </t>
    </r>
    <r>
      <rPr>
        <b/>
        <i/>
        <sz val="12"/>
        <rFont val="Arial Cyr"/>
        <family val="0"/>
      </rPr>
      <t xml:space="preserve"> 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</si>
  <si>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       </t>
    </r>
    <r>
      <rPr>
        <b/>
        <i/>
        <sz val="12"/>
        <rFont val="Arial Cyr"/>
        <family val="0"/>
      </rPr>
      <t xml:space="preserve"> 07 01 5225229 003 226</t>
    </r>
  </si>
  <si>
    <r>
      <t xml:space="preserve">Строительство дошкольного образовательного учреждения, г. Чебоксары ул. Гладкова на 235 мест                                                    </t>
    </r>
    <r>
      <rPr>
        <b/>
        <i/>
        <sz val="12"/>
        <rFont val="Arial"/>
        <family val="2"/>
      </rPr>
      <t xml:space="preserve">07 01 1020102 003 310 </t>
    </r>
  </si>
  <si>
    <r>
      <t xml:space="preserve">в том числе:
проектно-изыскательские работы               </t>
    </r>
    <r>
      <rPr>
        <b/>
        <i/>
        <sz val="12"/>
        <rFont val="Arial Cyr"/>
        <family val="0"/>
      </rPr>
      <t xml:space="preserve"> 07 01 1020102 003 226</t>
    </r>
  </si>
  <si>
    <r>
      <t xml:space="preserve">в том числе:
проектно-изыскательские работы                </t>
    </r>
    <r>
      <rPr>
        <b/>
        <i/>
        <sz val="12"/>
        <rFont val="Arial Cyr"/>
        <family val="0"/>
      </rPr>
      <t>07 01 1020102 003 226</t>
    </r>
  </si>
  <si>
    <r>
      <t xml:space="preserve">Строительство дошкольного образовательного учреждения поз.9 в микрорайоне № 8 Юго - Западного района  г. Чебоксары (детский сад на 240 мест)       </t>
    </r>
    <r>
      <rPr>
        <b/>
        <i/>
        <sz val="12"/>
        <rFont val="Arial Cyr"/>
        <family val="0"/>
      </rPr>
      <t xml:space="preserve">07 01 1020102 003 310 </t>
    </r>
  </si>
  <si>
    <r>
      <t xml:space="preserve">в том числе:
проектно-изыскательские работы </t>
    </r>
    <r>
      <rPr>
        <b/>
        <i/>
        <sz val="12"/>
        <rFont val="Arial Cyr"/>
        <family val="0"/>
      </rPr>
      <t xml:space="preserve">               07 01 1020102 003 226</t>
    </r>
  </si>
  <si>
    <r>
      <t xml:space="preserve">Переустройство здания лицей – интерната им. Г.С.Лебедева по ул. Шумилова,7 под детский сад на 180 мест   (МДОУ  №106) г. Чебоксары  </t>
    </r>
    <r>
      <rPr>
        <b/>
        <i/>
        <sz val="12"/>
        <rFont val="Arial Cyr"/>
        <family val="0"/>
      </rPr>
      <t xml:space="preserve">07 01 1020102 003 310 </t>
    </r>
  </si>
  <si>
    <r>
      <t xml:space="preserve">Строительство спортивно-игровых площадок на   территории общеобразовательных учреждений города Чебоксары   </t>
    </r>
    <r>
      <rPr>
        <b/>
        <i/>
        <sz val="12"/>
        <rFont val="Arial"/>
        <family val="2"/>
      </rPr>
      <t>11 01 1020102 003 310</t>
    </r>
  </si>
  <si>
    <r>
      <t xml:space="preserve">в том числе:
проектно-изыскательские работы                </t>
    </r>
    <r>
      <rPr>
        <b/>
        <i/>
        <sz val="12"/>
        <rFont val="Arial Cyr"/>
        <family val="0"/>
      </rPr>
      <t>11 02 1020102 003 226</t>
    </r>
  </si>
  <si>
    <r>
      <t xml:space="preserve">в том числе:
проектно-изыскательские работы                    </t>
    </r>
    <r>
      <rPr>
        <b/>
        <i/>
        <sz val="12"/>
        <rFont val="Arial"/>
        <family val="2"/>
      </rPr>
      <t>11 02 1020102 003 226</t>
    </r>
  </si>
  <si>
    <r>
      <t xml:space="preserve">в том числе:
проектно-изыскательские работы                        </t>
    </r>
    <r>
      <rPr>
        <b/>
        <i/>
        <sz val="12"/>
        <rFont val="Arial"/>
        <family val="2"/>
      </rPr>
      <t xml:space="preserve"> 11 02 1020102 003 226</t>
    </r>
  </si>
  <si>
    <r>
      <t xml:space="preserve">Реконструкция и ремонт освещения лыжной базы в п.Новые Лапсары                                              </t>
    </r>
    <r>
      <rPr>
        <b/>
        <i/>
        <sz val="12"/>
        <rFont val="Arial"/>
        <family val="2"/>
      </rPr>
      <t xml:space="preserve"> 11 02 1020102 003 310</t>
    </r>
  </si>
  <si>
    <r>
      <t xml:space="preserve">Строительство детского дошкольного учреждения на 150 мест, позиция 11 в микрорайоне Байконур г.Чебоксары           </t>
    </r>
    <r>
      <rPr>
        <b/>
        <i/>
        <sz val="12"/>
        <rFont val="Arial Cyr"/>
        <family val="0"/>
      </rPr>
      <t xml:space="preserve"> 07 01 1020102 003 310 </t>
    </r>
  </si>
  <si>
    <r>
      <t xml:space="preserve">Проектно-изыскательские работы на строительство физкультурно-оздоровительного комплекса для лиц с ограниченными возможностями здоровья в г.Чебоксары </t>
    </r>
    <r>
      <rPr>
        <b/>
        <i/>
        <sz val="12"/>
        <rFont val="Arial"/>
        <family val="2"/>
      </rPr>
      <t xml:space="preserve"> 11 02 1020102 003 226</t>
    </r>
  </si>
  <si>
    <t>(тыс.руб)</t>
  </si>
  <si>
    <r>
      <t xml:space="preserve">Полигон твердых бытовых отходов (Чувашская Республика г.Новочебоксарск, ул.Промышленная)  </t>
    </r>
    <r>
      <rPr>
        <b/>
        <i/>
        <sz val="12"/>
        <rFont val="Arial Cyr"/>
        <family val="0"/>
      </rPr>
      <t>05 02 5224204 003 310</t>
    </r>
  </si>
  <si>
    <r>
      <t xml:space="preserve">в том числе:
проектно-изыскательские работы               </t>
    </r>
    <r>
      <rPr>
        <b/>
        <i/>
        <sz val="12"/>
        <rFont val="Arial Cyr"/>
        <family val="0"/>
      </rPr>
      <t xml:space="preserve">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</si>
  <si>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</t>
    </r>
    <r>
      <rPr>
        <b/>
        <i/>
        <sz val="12"/>
        <rFont val="Arial Cyr"/>
        <family val="0"/>
      </rPr>
      <t xml:space="preserve">       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</si>
  <si>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           </t>
    </r>
    <r>
      <rPr>
        <b/>
        <i/>
        <sz val="12"/>
        <rFont val="Arial Cyr"/>
        <family val="0"/>
      </rPr>
      <t xml:space="preserve"> 07 01 5225229 003 226</t>
    </r>
  </si>
  <si>
    <r>
      <t xml:space="preserve">Строительство дошкольного образовательного учреждения, г. Чебоксары ул. Гладкова на 235 мест                                                </t>
    </r>
    <r>
      <rPr>
        <b/>
        <i/>
        <sz val="12"/>
        <rFont val="Arial"/>
        <family val="2"/>
      </rPr>
      <t xml:space="preserve">07 01 1020102 003 310 </t>
    </r>
  </si>
  <si>
    <r>
      <t xml:space="preserve">Строительство дошкольного образовательного учреждения поз.9 в микрорайоне № 8 Юго - Западного района  г. Чебоксары (детский сад на 240 мест)         </t>
    </r>
    <r>
      <rPr>
        <b/>
        <i/>
        <sz val="12"/>
        <rFont val="Arial Cyr"/>
        <family val="0"/>
      </rPr>
      <t xml:space="preserve">07 01 1020102 003 310 </t>
    </r>
  </si>
  <si>
    <r>
      <t xml:space="preserve">Переустройство здания лицей – интерната им. Г.С.Лебедева по ул. Шумилова,7 под детский сад на 180 мест   (МДОУ  №106) г. Чебоксары </t>
    </r>
    <r>
      <rPr>
        <b/>
        <i/>
        <sz val="12"/>
        <rFont val="Arial Cyr"/>
        <family val="0"/>
      </rPr>
      <t xml:space="preserve"> 07 01 1020102 003 310 </t>
    </r>
  </si>
  <si>
    <r>
      <t xml:space="preserve">Строительство детского дошкольного учреждения на 150 мест, позиция 11 в микрорайоне Байконур г.Чебоксары                    </t>
    </r>
    <r>
      <rPr>
        <b/>
        <i/>
        <sz val="12"/>
        <rFont val="Arial Cyr"/>
        <family val="0"/>
      </rPr>
      <t xml:space="preserve"> 07 01 1020102 003 310 </t>
    </r>
  </si>
  <si>
    <r>
      <t xml:space="preserve">Строительство спортивно-игровых площадок на   территории общеобразовательных учреждений города Чебоксары </t>
    </r>
    <r>
      <rPr>
        <b/>
        <i/>
        <sz val="12"/>
        <rFont val="Arial"/>
        <family val="2"/>
      </rPr>
      <t>11 01 1020102 003 310</t>
    </r>
  </si>
  <si>
    <r>
      <t xml:space="preserve">в том числе:
проектно-изыскательские работы                 </t>
    </r>
    <r>
      <rPr>
        <b/>
        <i/>
        <sz val="12"/>
        <rFont val="Arial Cyr"/>
        <family val="0"/>
      </rPr>
      <t>11 02 1020102 003 226</t>
    </r>
  </si>
  <si>
    <r>
      <t xml:space="preserve">Проектно-изыскательские работы на строительство физкультурно-оздоровительного комплекса для лиц с ограниченными возможностями здоровья в г.Чебоксары                                </t>
    </r>
    <r>
      <rPr>
        <b/>
        <i/>
        <sz val="12"/>
        <rFont val="Arial"/>
        <family val="2"/>
      </rPr>
      <t xml:space="preserve">                   11 02 1020102 003 226</t>
    </r>
  </si>
  <si>
    <r>
      <t xml:space="preserve">Строительство выставочно-конгрессного комплекса, г.Чебоксары                                         </t>
    </r>
    <r>
      <rPr>
        <b/>
        <i/>
        <sz val="12"/>
        <rFont val="Arial Cyp"/>
        <family val="0"/>
      </rPr>
      <t xml:space="preserve"> 04 12 5224602 003 </t>
    </r>
  </si>
  <si>
    <r>
      <t xml:space="preserve">Строительство инженерных сетей и сооружений на земельных участках, предназначенных для предоставления многодетным семьям в собственность бесплатно для индивидуального жилищного строительства  </t>
    </r>
    <r>
      <rPr>
        <b/>
        <i/>
        <sz val="12"/>
        <rFont val="Arial Cyr"/>
        <family val="0"/>
      </rPr>
      <t>05 02 1020102 003 310</t>
    </r>
  </si>
  <si>
    <r>
      <t xml:space="preserve">Строительство инженерных сетей и сооружений на земельных участках, предназначенных для предоставления многодетным семьям в собственность бесплатно для индивидуального жилищного строительства </t>
    </r>
    <r>
      <rPr>
        <b/>
        <i/>
        <sz val="12"/>
        <rFont val="Arial Cyr"/>
        <family val="0"/>
      </rPr>
      <t xml:space="preserve"> 05 02 1020102 003 310</t>
    </r>
  </si>
  <si>
    <r>
      <t xml:space="preserve">Реконструкция и ремонт освещения лыжной базы в п.Новые Лапсары                                        </t>
    </r>
    <r>
      <rPr>
        <b/>
        <i/>
        <sz val="12"/>
        <rFont val="Arial"/>
        <family val="2"/>
      </rPr>
      <t xml:space="preserve"> 11 02 1020102 003 310</t>
    </r>
  </si>
  <si>
    <t>об исполнении инвестиционной программы г.Чебоксары на 01.02.2012 год</t>
  </si>
  <si>
    <r>
      <t xml:space="preserve">Разработка ПСД на объект «Строительство ледового дворца на стадионе «Олимпийский»                                                              </t>
    </r>
    <r>
      <rPr>
        <b/>
        <i/>
        <sz val="12"/>
        <rFont val="Arial"/>
        <family val="2"/>
      </rPr>
      <t>11 02 0700500 003 226</t>
    </r>
  </si>
  <si>
    <t>Кассовые расходы за январь-февраль 2012 года</t>
  </si>
  <si>
    <t>об исполнении инвестиционной программы г.Чебоксары на 01.03.2012 год</t>
  </si>
  <si>
    <r>
      <t xml:space="preserve">Приобретение жилья  для граждан по решению судов  </t>
    </r>
    <r>
      <rPr>
        <b/>
        <i/>
        <sz val="12"/>
        <rFont val="Arial Cyr"/>
        <family val="0"/>
      </rPr>
      <t>05 01 1020102 003 310</t>
    </r>
  </si>
  <si>
    <r>
      <t xml:space="preserve"> Строительство жилья для многодетных семей </t>
    </r>
    <r>
      <rPr>
        <b/>
        <i/>
        <sz val="12"/>
        <color indexed="8"/>
        <rFont val="Arial"/>
        <family val="2"/>
      </rPr>
      <t xml:space="preserve"> 05 01 5220700 003 310</t>
    </r>
  </si>
  <si>
    <t>Кассовые расходы за январь-март 2012 года</t>
  </si>
  <si>
    <t>об исполнении инвестиционной программы г.Чебоксары на 01.04.2012 года</t>
  </si>
  <si>
    <r>
      <t xml:space="preserve">Переселение граждан из ветхого и аварийного жилого фонда                                  </t>
    </r>
    <r>
      <rPr>
        <b/>
        <i/>
        <sz val="12"/>
        <rFont val="Arial Cyr"/>
        <family val="0"/>
      </rPr>
      <t>05 01 0700500 003 226</t>
    </r>
  </si>
  <si>
    <r>
      <t xml:space="preserve">Переселение граждан из ветхого и аварийного жилого фонда                                 </t>
    </r>
    <r>
      <rPr>
        <b/>
        <i/>
        <sz val="12"/>
        <rFont val="Arial Cyr"/>
        <family val="0"/>
      </rPr>
      <t xml:space="preserve"> 05 01 0980212 500 310</t>
    </r>
  </si>
  <si>
    <r>
      <t xml:space="preserve">Реконструкция бассейна МБОУ "СОШ 45" г.Чебоксары  </t>
    </r>
    <r>
      <rPr>
        <b/>
        <i/>
        <sz val="12"/>
        <rFont val="Arial Cyr"/>
        <family val="0"/>
      </rPr>
      <t xml:space="preserve"> 07 02 5225206 003 310</t>
    </r>
  </si>
  <si>
    <t>об исполнении инвестиционной программы г.Чебоксары на 01.05.2012 года</t>
  </si>
  <si>
    <t>Кассовые расходы за январь-апрель 2012 года</t>
  </si>
  <si>
    <r>
      <rPr>
        <sz val="12"/>
        <rFont val="Arial Cyr"/>
        <family val="0"/>
      </rPr>
      <t xml:space="preserve">Корректировка поектно-сметной документации объекта "Реконструкция Московского моста через реку Чебоксарка в г.Чебоксары" </t>
    </r>
    <r>
      <rPr>
        <b/>
        <i/>
        <sz val="12"/>
        <rFont val="Arial Cyr"/>
        <family val="0"/>
      </rPr>
      <t>04 09 3150201 003 226</t>
    </r>
  </si>
  <si>
    <t xml:space="preserve">У ЖКХ, энергетики, транспорта и связи </t>
  </si>
  <si>
    <r>
      <t>Корректировка поектно-сметной документации объекта "Реконструкция Московского моста через реку Чебоксарка в г.Чебоксары"</t>
    </r>
    <r>
      <rPr>
        <b/>
        <i/>
        <sz val="12"/>
        <rFont val="Arial Cyr"/>
        <family val="0"/>
      </rPr>
      <t xml:space="preserve"> 04 09 3150201 003 226</t>
    </r>
  </si>
  <si>
    <r>
      <t xml:space="preserve">Разработка проектно-сметной докуметации на строительство физкультурно-оздоровительного комплекса по Эгерскому бульвару в г.Чебоксары                                                                          </t>
    </r>
    <r>
      <rPr>
        <b/>
        <i/>
        <sz val="12"/>
        <rFont val="Arial Cyr"/>
        <family val="0"/>
      </rPr>
      <t>11 02 1020102 003 226</t>
    </r>
  </si>
  <si>
    <r>
      <t xml:space="preserve">Разработка проектно-сметной докуметации на строительство физкультурно-оздоровительного комплекса по Эгерскому бульвару в г.Чебоксары                                                                       </t>
    </r>
    <r>
      <rPr>
        <b/>
        <i/>
        <sz val="12"/>
        <rFont val="Arial"/>
        <family val="2"/>
      </rPr>
      <t xml:space="preserve">   11 02 1020102 003 226</t>
    </r>
  </si>
  <si>
    <r>
      <t xml:space="preserve">Строительство жилья для детей-сирот                                                                     </t>
    </r>
    <r>
      <rPr>
        <b/>
        <i/>
        <sz val="12"/>
        <rFont val="Arial Cyr"/>
        <family val="0"/>
      </rPr>
      <t xml:space="preserve"> 10 04 5052102 003 310</t>
    </r>
  </si>
  <si>
    <t xml:space="preserve">Переселение граждан из ветхого и аварийного жилого фонда </t>
  </si>
  <si>
    <t>в том числе:</t>
  </si>
  <si>
    <t>05 01 0980102 500 310</t>
  </si>
  <si>
    <t>05 01 0980202 500 310</t>
  </si>
  <si>
    <t>05 01 0980212 500 310</t>
  </si>
  <si>
    <t>05 01 0980213 500 226</t>
  </si>
  <si>
    <t>05 01 0980213 500 310</t>
  </si>
  <si>
    <r>
      <t xml:space="preserve">Разработка ПСД на объект «Строительство ледового дворца на стадионе «Олимпийский»                                                              </t>
    </r>
    <r>
      <rPr>
        <b/>
        <i/>
        <sz val="12"/>
        <rFont val="Arial"/>
        <family val="2"/>
      </rPr>
      <t>11 02 1020102 003 226</t>
    </r>
  </si>
  <si>
    <r>
      <t xml:space="preserve">Разработка ПСД на объект «Строительство ледового дворца на стадионе «Олимпийский»                                                           </t>
    </r>
    <r>
      <rPr>
        <b/>
        <i/>
        <sz val="12"/>
        <rFont val="Arial Cyr"/>
        <family val="0"/>
      </rPr>
      <t xml:space="preserve">   11 02 1020102 003 226</t>
    </r>
  </si>
  <si>
    <r>
      <t xml:space="preserve">Разработка проектно-сметной документации на два детских дошкольных учреждения     </t>
    </r>
    <r>
      <rPr>
        <b/>
        <i/>
        <sz val="12"/>
        <rFont val="Arial Cyr"/>
        <family val="0"/>
      </rPr>
      <t xml:space="preserve"> 07 01 1020102 003 226 </t>
    </r>
  </si>
  <si>
    <t>об исполнении инвестиционной программы г.Чебоксары на 25.05.2012 года</t>
  </si>
  <si>
    <t>Кассовые расходы за январь-май 2012 года</t>
  </si>
  <si>
    <t>об исполнении инвестиционной программы г.Чебоксары на 01.06.2012 года</t>
  </si>
  <si>
    <r>
      <rPr>
        <sz val="12"/>
        <rFont val="Arial Cyr"/>
        <family val="0"/>
      </rPr>
      <t xml:space="preserve">Корректировка проектно-сметной документации объекта "Реконструкция Московского моста через реку Чебоксарка в г.Чебоксары" </t>
    </r>
    <r>
      <rPr>
        <b/>
        <i/>
        <sz val="12"/>
        <rFont val="Arial Cyr"/>
        <family val="0"/>
      </rPr>
      <t>04 09 3150201 003 226</t>
    </r>
  </si>
  <si>
    <r>
      <t>Корректировка проектно-сметной документации объекта "Реконструкция Московского моста через реку Чебоксарка в г.Чебоксары"</t>
    </r>
    <r>
      <rPr>
        <b/>
        <i/>
        <sz val="12"/>
        <rFont val="Arial Cyr"/>
        <family val="0"/>
      </rPr>
      <t xml:space="preserve"> 04 09 3150201 003 226</t>
    </r>
  </si>
  <si>
    <r>
      <t xml:space="preserve">Реконструкция автомобильной дороги Базового проезда на участке от кольца на Президентском бульваре до                           пересечения с ул. Пристанционная г.Чебоксары  </t>
    </r>
    <r>
      <rPr>
        <b/>
        <i/>
        <sz val="12"/>
        <rFont val="Arial Cyp"/>
        <family val="0"/>
      </rPr>
      <t>04 09 5220627 612 530</t>
    </r>
  </si>
  <si>
    <r>
      <t xml:space="preserve">Строительство транспортной развязки по Марпосадскому шоссе                                                    </t>
    </r>
    <r>
      <rPr>
        <b/>
        <i/>
        <sz val="12"/>
        <rFont val="Arial Cyp"/>
        <family val="0"/>
      </rPr>
      <t>04 09 5220627 612 530</t>
    </r>
  </si>
  <si>
    <t>Кассовые расходы за январь-июнь 2012 года</t>
  </si>
  <si>
    <t>об исполнении инвестиционной программы г.Чебоксары на 01.07.2012 года</t>
  </si>
  <si>
    <r>
      <t xml:space="preserve">Реконструкция автодороги по пр.И.Яковлева (от Привокзальной площади до кольца пр.9-ой Пятилетки)  </t>
    </r>
    <r>
      <rPr>
        <b/>
        <i/>
        <sz val="12"/>
        <rFont val="Arial Cyp"/>
        <family val="0"/>
      </rPr>
      <t>04 09 3150201 612 530</t>
    </r>
  </si>
  <si>
    <t>об исполнении инвестиционной программы г.Чебоксары на 24.07.2012 года</t>
  </si>
  <si>
    <t>об исполнении инвестиционной программы г.Чебоксары на 01.08.2012 года</t>
  </si>
  <si>
    <t>Кассовые расходы за январь-июль 2012 года</t>
  </si>
  <si>
    <r>
      <t xml:space="preserve">Строительство автомобильной дороги 1-го пускового комплекса 1-ой очереди строительства жилого района "Новый  город" г.Чебоксары с выездом на автомобильную дорогу "Чебоксары - Новочебоксарск" в районе поста ГИБДД "Восточный"  </t>
    </r>
    <r>
      <rPr>
        <b/>
        <i/>
        <sz val="12"/>
        <rFont val="Arial Cyp"/>
        <family val="0"/>
      </rPr>
      <t xml:space="preserve">04 09 1008833 612 530 </t>
    </r>
  </si>
  <si>
    <r>
      <t xml:space="preserve">Строительство автомобильной дороги 1-го пускового комплекса 1-ой очереди строительства жилого района "Новый  город" г.Чебоксары с выездом на автомобильную дорогу "Чебоксары - Новочебоксарск" в районе поста ГИБДД "Восточный" </t>
    </r>
    <r>
      <rPr>
        <b/>
        <i/>
        <sz val="12"/>
        <rFont val="Arial Cyp"/>
        <family val="0"/>
      </rPr>
      <t xml:space="preserve"> 04 09 1008833 612 530 </t>
    </r>
  </si>
  <si>
    <r>
      <t xml:space="preserve">Строительство дошкольного  образовательного  учреждения, г. Чебоксары Проспект Тракторостроителей на 240 мест </t>
    </r>
    <r>
      <rPr>
        <b/>
        <i/>
        <sz val="12"/>
        <rFont val="Arial Cyr"/>
        <family val="0"/>
      </rPr>
      <t xml:space="preserve"> 07 01 5225225 003 310</t>
    </r>
    <r>
      <rPr>
        <sz val="12"/>
        <rFont val="Arial Cyr"/>
        <family val="0"/>
      </rPr>
      <t xml:space="preserve">              </t>
    </r>
    <r>
      <rPr>
        <b/>
        <i/>
        <sz val="12"/>
        <rFont val="Arial Cyr"/>
        <family val="0"/>
      </rPr>
      <t xml:space="preserve">                                                       07 01 1020102 003 310 </t>
    </r>
  </si>
  <si>
    <r>
      <t xml:space="preserve">Строительство дошкольного образовательного учреждения поз.9 в микрорайоне № 8 Юго - Западного района  г. Чебоксары (детский сад на 240 мест)     </t>
    </r>
    <r>
      <rPr>
        <b/>
        <i/>
        <sz val="12"/>
        <rFont val="Arial Cyr"/>
        <family val="0"/>
      </rPr>
      <t xml:space="preserve">           07 01 5225237 003 310</t>
    </r>
    <r>
      <rPr>
        <sz val="12"/>
        <rFont val="Arial Cyr"/>
        <family val="0"/>
      </rPr>
      <t xml:space="preserve">                                                          </t>
    </r>
    <r>
      <rPr>
        <b/>
        <i/>
        <sz val="12"/>
        <rFont val="Arial Cyr"/>
        <family val="0"/>
      </rPr>
      <t xml:space="preserve">07 01 1020102 003 310 </t>
    </r>
  </si>
  <si>
    <r>
      <t xml:space="preserve">Строительство дошкольного образовательного учреждения, поз. 8 в микрорайоне "Волжский-2" СЗР г. Чебоксары  (детсад на 150 мест) </t>
    </r>
    <r>
      <rPr>
        <b/>
        <i/>
        <sz val="12"/>
        <rFont val="Arial Cyr"/>
        <family val="0"/>
      </rPr>
      <t xml:space="preserve">                  07 01 5225238 003 310 </t>
    </r>
    <r>
      <rPr>
        <sz val="12"/>
        <rFont val="Arial Cyr"/>
        <family val="0"/>
      </rPr>
      <t xml:space="preserve">                                                         </t>
    </r>
    <r>
      <rPr>
        <b/>
        <i/>
        <sz val="12"/>
        <rFont val="Arial Cyr"/>
        <family val="0"/>
      </rPr>
      <t xml:space="preserve">  07 01 1020102 003 310 </t>
    </r>
  </si>
  <si>
    <r>
      <t xml:space="preserve">Строительство дошкольного  образовательного  учреждения, г. Чебоксары Проспект Тракторостроителей на 240 мест        </t>
    </r>
    <r>
      <rPr>
        <b/>
        <i/>
        <sz val="12"/>
        <rFont val="Arial Cyr"/>
        <family val="0"/>
      </rPr>
      <t>07 01 5225225 003 310</t>
    </r>
    <r>
      <rPr>
        <sz val="12"/>
        <rFont val="Arial Cyr"/>
        <family val="0"/>
      </rPr>
      <t xml:space="preserve">         </t>
    </r>
    <r>
      <rPr>
        <b/>
        <i/>
        <sz val="12"/>
        <rFont val="Arial Cyr"/>
        <family val="0"/>
      </rPr>
      <t xml:space="preserve"> 07 01 1020102 003 310 </t>
    </r>
  </si>
  <si>
    <r>
      <t xml:space="preserve">Строительство дошкольного образовательного учреждения, поз. 8 в микрорайоне "Волжский-2" СЗР г. Чебоксары  (детсад на 150 мест)   </t>
    </r>
    <r>
      <rPr>
        <b/>
        <i/>
        <sz val="12"/>
        <rFont val="Arial Cyr"/>
        <family val="0"/>
      </rPr>
      <t xml:space="preserve">                </t>
    </r>
    <r>
      <rPr>
        <b/>
        <sz val="12"/>
        <rFont val="Arial Cyr"/>
        <family val="0"/>
      </rPr>
      <t xml:space="preserve"> 07 01 5225238 003 310 </t>
    </r>
    <r>
      <rPr>
        <b/>
        <i/>
        <sz val="12"/>
        <rFont val="Arial Cyr"/>
        <family val="0"/>
      </rPr>
      <t xml:space="preserve">                                                       07 01 1020102 003 310 </t>
    </r>
  </si>
  <si>
    <r>
      <t xml:space="preserve">Строительство дошкольного образовательного учреждения поз.9 в микрорайоне № 8 Юго - Западного района  г. Чебоксары (детский сад на 240 мест)             </t>
    </r>
    <r>
      <rPr>
        <b/>
        <i/>
        <sz val="12"/>
        <rFont val="Arial Cyr"/>
        <family val="0"/>
      </rPr>
      <t xml:space="preserve"> 07 01 5225237 003 310</t>
    </r>
    <r>
      <rPr>
        <sz val="12"/>
        <rFont val="Arial Cyr"/>
        <family val="0"/>
      </rPr>
      <t xml:space="preserve">                                     </t>
    </r>
    <r>
      <rPr>
        <b/>
        <i/>
        <sz val="12"/>
        <rFont val="Arial Cyr"/>
        <family val="0"/>
      </rPr>
      <t xml:space="preserve">07 01 1020102 003 310 </t>
    </r>
  </si>
  <si>
    <t xml:space="preserve">И.о. начальника                                                                            </t>
  </si>
  <si>
    <t>Н.А.Козлова</t>
  </si>
  <si>
    <t>Н.А. Козлова</t>
  </si>
  <si>
    <t>об исполнении инвестиционной программы г.Чебоксары на 01.09.2012 года</t>
  </si>
  <si>
    <t>Кассовые расходы за январь-август 2012 года</t>
  </si>
  <si>
    <r>
      <t xml:space="preserve">Строительство транспортной развязки по Марпосадскому шоссе                                                    </t>
    </r>
    <r>
      <rPr>
        <b/>
        <i/>
        <sz val="12"/>
        <rFont val="Arial Cyp"/>
        <family val="0"/>
      </rPr>
      <t>04 09 5220627 612 530                                                       04 09 5220627 612 241</t>
    </r>
  </si>
  <si>
    <r>
      <t xml:space="preserve">Реконструкция автомобильной дороги Базового проезда на участке от кольца на Президентском бульваре до                           пересечения с ул. Пристанционная г.Чебоксары  </t>
    </r>
    <r>
      <rPr>
        <b/>
        <i/>
        <sz val="12"/>
        <rFont val="Arial Cyp"/>
        <family val="0"/>
      </rPr>
      <t>04 09 5220627 612 530                                                                              04 09 5220627 612 241</t>
    </r>
  </si>
  <si>
    <r>
      <t xml:space="preserve">Реконструкция автомобильной дороги Базового проезда на участке от кольца на Президентском бульваре до                           пересечения с ул. Пристанционная г.Чебоксары  </t>
    </r>
    <r>
      <rPr>
        <b/>
        <i/>
        <sz val="12"/>
        <rFont val="Arial Cyp"/>
        <family val="0"/>
      </rPr>
      <t>04 09 5220627 612 530                                                                          04 09 5220627 612 241</t>
    </r>
  </si>
  <si>
    <r>
      <t xml:space="preserve">Строительство транспортной развязки по Марпосадскому шоссе                                                    </t>
    </r>
    <r>
      <rPr>
        <b/>
        <i/>
        <sz val="12"/>
        <rFont val="Arial Cyp"/>
        <family val="0"/>
      </rPr>
      <t>04 09 5220627 612 530                                                                                  04 09 5220627 612 241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</si>
</sst>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3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sz val="12"/>
      <name val="Arial Cyp"/>
      <family val="0"/>
    </font>
    <font>
      <b/>
      <i/>
      <sz val="12"/>
      <name val="Arial Cyp"/>
      <family val="0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9"/>
      <name val="Arial Cyp"/>
      <family val="0"/>
    </font>
    <font>
      <b/>
      <sz val="12"/>
      <name val="Arial Cyp"/>
      <family val="0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 vertical="center" wrapText="1"/>
    </xf>
    <xf numFmtId="0" fontId="0" fillId="24" borderId="0" xfId="0" applyFill="1" applyBorder="1" applyAlignment="1">
      <alignment/>
    </xf>
    <xf numFmtId="164" fontId="2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4" fillId="25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right"/>
    </xf>
    <xf numFmtId="164" fontId="4" fillId="25" borderId="10" xfId="0" applyNumberFormat="1" applyFont="1" applyFill="1" applyBorder="1" applyAlignment="1">
      <alignment horizontal="right"/>
    </xf>
    <xf numFmtId="0" fontId="2" fillId="24" borderId="10" xfId="0" applyFon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" fontId="4" fillId="25" borderId="10" xfId="0" applyNumberFormat="1" applyFont="1" applyFill="1" applyBorder="1" applyAlignment="1">
      <alignment/>
    </xf>
    <xf numFmtId="4" fontId="4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/>
    </xf>
    <xf numFmtId="4" fontId="4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 horizontal="right"/>
    </xf>
    <xf numFmtId="4" fontId="4" fillId="24" borderId="10" xfId="0" applyNumberFormat="1" applyFont="1" applyFill="1" applyBorder="1" applyAlignment="1">
      <alignment horizontal="right"/>
    </xf>
    <xf numFmtId="4" fontId="4" fillId="25" borderId="10" xfId="0" applyNumberFormat="1" applyFont="1" applyFill="1" applyBorder="1" applyAlignment="1">
      <alignment horizontal="right"/>
    </xf>
    <xf numFmtId="164" fontId="4" fillId="25" borderId="10" xfId="0" applyNumberFormat="1" applyFont="1" applyFill="1" applyBorder="1" applyAlignment="1">
      <alignment/>
    </xf>
    <xf numFmtId="164" fontId="4" fillId="24" borderId="10" xfId="0" applyNumberFormat="1" applyFont="1" applyFill="1" applyBorder="1" applyAlignment="1">
      <alignment/>
    </xf>
    <xf numFmtId="4" fontId="4" fillId="25" borderId="10" xfId="0" applyNumberFormat="1" applyFont="1" applyFill="1" applyBorder="1" applyAlignment="1">
      <alignment horizontal="center"/>
    </xf>
    <xf numFmtId="164" fontId="4" fillId="24" borderId="10" xfId="0" applyNumberFormat="1" applyFont="1" applyFill="1" applyBorder="1" applyAlignment="1">
      <alignment horizontal="right"/>
    </xf>
    <xf numFmtId="0" fontId="4" fillId="25" borderId="10" xfId="0" applyFont="1" applyFill="1" applyBorder="1" applyAlignment="1">
      <alignment horizontal="left" vertical="center" wrapText="1"/>
    </xf>
    <xf numFmtId="4" fontId="2" fillId="25" borderId="10" xfId="0" applyNumberFormat="1" applyFont="1" applyFill="1" applyBorder="1" applyAlignment="1">
      <alignment horizontal="right"/>
    </xf>
    <xf numFmtId="4" fontId="2" fillId="24" borderId="11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/>
    </xf>
    <xf numFmtId="0" fontId="13" fillId="25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horizontal="left" vertical="justify" wrapText="1"/>
    </xf>
    <xf numFmtId="4" fontId="2" fillId="24" borderId="0" xfId="0" applyNumberFormat="1" applyFont="1" applyFill="1" applyAlignment="1">
      <alignment/>
    </xf>
    <xf numFmtId="0" fontId="0" fillId="24" borderId="11" xfId="0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vertical="center" wrapText="1"/>
    </xf>
    <xf numFmtId="0" fontId="0" fillId="24" borderId="11" xfId="0" applyFont="1" applyFill="1" applyBorder="1" applyAlignment="1">
      <alignment/>
    </xf>
    <xf numFmtId="0" fontId="14" fillId="0" borderId="10" xfId="0" applyFont="1" applyBorder="1" applyAlignment="1">
      <alignment horizontal="left" vertical="center" wrapText="1"/>
    </xf>
    <xf numFmtId="169" fontId="4" fillId="25" borderId="10" xfId="0" applyNumberFormat="1" applyFont="1" applyFill="1" applyBorder="1" applyAlignment="1">
      <alignment/>
    </xf>
    <xf numFmtId="169" fontId="4" fillId="25" borderId="10" xfId="0" applyNumberFormat="1" applyFont="1" applyFill="1" applyBorder="1" applyAlignment="1">
      <alignment horizontal="center"/>
    </xf>
    <xf numFmtId="169" fontId="4" fillId="24" borderId="10" xfId="0" applyNumberFormat="1" applyFont="1" applyFill="1" applyBorder="1" applyAlignment="1">
      <alignment horizontal="right"/>
    </xf>
    <xf numFmtId="169" fontId="4" fillId="24" borderId="10" xfId="0" applyNumberFormat="1" applyFont="1" applyFill="1" applyBorder="1" applyAlignment="1">
      <alignment horizontal="center"/>
    </xf>
    <xf numFmtId="169" fontId="2" fillId="24" borderId="10" xfId="0" applyNumberFormat="1" applyFont="1" applyFill="1" applyBorder="1" applyAlignment="1">
      <alignment/>
    </xf>
    <xf numFmtId="169" fontId="2" fillId="24" borderId="10" xfId="0" applyNumberFormat="1" applyFont="1" applyFill="1" applyBorder="1" applyAlignment="1">
      <alignment horizontal="center"/>
    </xf>
    <xf numFmtId="169" fontId="4" fillId="24" borderId="10" xfId="0" applyNumberFormat="1" applyFont="1" applyFill="1" applyBorder="1" applyAlignment="1">
      <alignment/>
    </xf>
    <xf numFmtId="169" fontId="2" fillId="24" borderId="10" xfId="0" applyNumberFormat="1" applyFont="1" applyFill="1" applyBorder="1" applyAlignment="1">
      <alignment horizontal="right"/>
    </xf>
    <xf numFmtId="169" fontId="4" fillId="25" borderId="10" xfId="0" applyNumberFormat="1" applyFont="1" applyFill="1" applyBorder="1" applyAlignment="1">
      <alignment horizontal="right"/>
    </xf>
    <xf numFmtId="169" fontId="2" fillId="24" borderId="0" xfId="0" applyNumberFormat="1" applyFont="1" applyFill="1" applyAlignment="1">
      <alignment/>
    </xf>
    <xf numFmtId="169" fontId="2" fillId="24" borderId="11" xfId="0" applyNumberFormat="1" applyFont="1" applyFill="1" applyBorder="1" applyAlignment="1">
      <alignment horizontal="right"/>
    </xf>
    <xf numFmtId="169" fontId="0" fillId="24" borderId="11" xfId="0" applyNumberFormat="1" applyFont="1" applyFill="1" applyBorder="1" applyAlignment="1">
      <alignment/>
    </xf>
    <xf numFmtId="169" fontId="2" fillId="25" borderId="1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right" vertical="center" wrapText="1"/>
    </xf>
    <xf numFmtId="0" fontId="0" fillId="24" borderId="12" xfId="0" applyFill="1" applyBorder="1" applyAlignment="1">
      <alignment horizontal="center" wrapText="1"/>
    </xf>
    <xf numFmtId="0" fontId="0" fillId="24" borderId="11" xfId="0" applyFill="1" applyBorder="1" applyAlignment="1">
      <alignment horizontal="center" wrapText="1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showZeros="0" view="pageBreakPreview" zoomScale="75" zoomScaleSheetLayoutView="75" zoomScalePageLayoutView="0" workbookViewId="0" topLeftCell="A1">
      <pane xSplit="1" ySplit="8" topLeftCell="B21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27" sqref="A27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8" customHeight="1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4" ht="15.75" customHeight="1">
      <c r="A3" s="68"/>
      <c r="B3" s="68"/>
      <c r="C3" s="68"/>
      <c r="D3" s="68"/>
      <c r="E3" s="68"/>
      <c r="F3" s="68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71" t="s">
        <v>30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9" t="s">
        <v>21</v>
      </c>
      <c r="B5" s="65" t="s">
        <v>28</v>
      </c>
      <c r="C5" s="70" t="s">
        <v>2</v>
      </c>
      <c r="D5" s="70"/>
      <c r="E5" s="70"/>
      <c r="F5" s="70"/>
      <c r="G5" s="74" t="s">
        <v>1</v>
      </c>
      <c r="H5" s="75"/>
      <c r="I5" s="75"/>
      <c r="J5" s="76"/>
      <c r="K5" s="65" t="s">
        <v>23</v>
      </c>
      <c r="L5" s="72" t="s">
        <v>25</v>
      </c>
    </row>
    <row r="6" spans="1:12" ht="29.25" customHeight="1">
      <c r="A6" s="69"/>
      <c r="B6" s="66"/>
      <c r="C6" s="70" t="s">
        <v>8</v>
      </c>
      <c r="D6" s="70" t="s">
        <v>9</v>
      </c>
      <c r="E6" s="70"/>
      <c r="F6" s="70"/>
      <c r="G6" s="77" t="s">
        <v>8</v>
      </c>
      <c r="H6" s="74" t="s">
        <v>9</v>
      </c>
      <c r="I6" s="75"/>
      <c r="J6" s="76"/>
      <c r="K6" s="67"/>
      <c r="L6" s="73"/>
    </row>
    <row r="7" spans="1:12" ht="30.75" customHeight="1">
      <c r="A7" s="69"/>
      <c r="B7" s="67"/>
      <c r="C7" s="70"/>
      <c r="D7" s="20" t="s">
        <v>10</v>
      </c>
      <c r="E7" s="20" t="s">
        <v>11</v>
      </c>
      <c r="F7" s="20" t="s">
        <v>12</v>
      </c>
      <c r="G7" s="78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22">
        <f>C10+C14</f>
        <v>152000000</v>
      </c>
      <c r="D9" s="22">
        <f aca="true" t="shared" si="0" ref="D9:J9">D10+D14</f>
        <v>0</v>
      </c>
      <c r="E9" s="22">
        <f t="shared" si="0"/>
        <v>2000000</v>
      </c>
      <c r="F9" s="22">
        <f t="shared" si="0"/>
        <v>150000000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31">
        <f aca="true" t="shared" si="1" ref="K9:K31">G9-C9</f>
        <v>-152000000</v>
      </c>
      <c r="L9" s="29">
        <f aca="true" t="shared" si="2" ref="L9:L31">G9/C9*100</f>
        <v>0</v>
      </c>
    </row>
    <row r="10" spans="1:12" ht="21" customHeight="1">
      <c r="A10" s="7" t="s">
        <v>39</v>
      </c>
      <c r="B10" s="19"/>
      <c r="C10" s="27">
        <f>C11+C12+C13</f>
        <v>135000000</v>
      </c>
      <c r="D10" s="27">
        <f aca="true" t="shared" si="3" ref="D10:J10">D11+D12+D13</f>
        <v>0</v>
      </c>
      <c r="E10" s="27">
        <f t="shared" si="3"/>
        <v>0</v>
      </c>
      <c r="F10" s="27">
        <f t="shared" si="3"/>
        <v>135000000</v>
      </c>
      <c r="G10" s="27">
        <f t="shared" si="3"/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3">
        <f t="shared" si="1"/>
        <v>-135000000</v>
      </c>
      <c r="L10" s="30">
        <f t="shared" si="2"/>
        <v>0</v>
      </c>
    </row>
    <row r="11" spans="1:12" ht="49.5" customHeight="1">
      <c r="A11" s="16" t="s">
        <v>3</v>
      </c>
      <c r="B11" s="36" t="s">
        <v>29</v>
      </c>
      <c r="C11" s="24">
        <f>D11+E11+F11</f>
        <v>30000000</v>
      </c>
      <c r="D11" s="24"/>
      <c r="E11" s="24"/>
      <c r="F11" s="24">
        <v>30000000</v>
      </c>
      <c r="G11" s="24">
        <f>H11+I11+J11</f>
        <v>0</v>
      </c>
      <c r="H11" s="24"/>
      <c r="I11" s="24"/>
      <c r="J11" s="24"/>
      <c r="K11" s="21">
        <f t="shared" si="1"/>
        <v>-30000000</v>
      </c>
      <c r="L11" s="4">
        <f t="shared" si="2"/>
        <v>0</v>
      </c>
    </row>
    <row r="12" spans="1:12" ht="63.75" customHeight="1">
      <c r="A12" s="16" t="s">
        <v>4</v>
      </c>
      <c r="B12" s="36" t="s">
        <v>29</v>
      </c>
      <c r="C12" s="24">
        <f>D12+E12+F12</f>
        <v>45000000</v>
      </c>
      <c r="D12" s="24"/>
      <c r="E12" s="24"/>
      <c r="F12" s="24">
        <v>45000000</v>
      </c>
      <c r="G12" s="24">
        <f>H12+I12+J12</f>
        <v>0</v>
      </c>
      <c r="H12" s="24"/>
      <c r="I12" s="24"/>
      <c r="J12" s="24"/>
      <c r="K12" s="21">
        <f t="shared" si="1"/>
        <v>-45000000</v>
      </c>
      <c r="L12" s="4">
        <f t="shared" si="2"/>
        <v>0</v>
      </c>
    </row>
    <row r="13" spans="1:12" ht="43.5" customHeight="1">
      <c r="A13" s="16" t="s">
        <v>5</v>
      </c>
      <c r="B13" s="36" t="s">
        <v>29</v>
      </c>
      <c r="C13" s="24">
        <f>D13+E13+F13</f>
        <v>60000000</v>
      </c>
      <c r="D13" s="24"/>
      <c r="E13" s="24"/>
      <c r="F13" s="24">
        <v>60000000</v>
      </c>
      <c r="G13" s="24">
        <f>H13+I13+J13</f>
        <v>0</v>
      </c>
      <c r="H13" s="24"/>
      <c r="I13" s="24"/>
      <c r="J13" s="24"/>
      <c r="K13" s="21">
        <f t="shared" si="1"/>
        <v>-60000000</v>
      </c>
      <c r="L13" s="4">
        <f t="shared" si="2"/>
        <v>0</v>
      </c>
    </row>
    <row r="14" spans="1:12" ht="43.5" customHeight="1">
      <c r="A14" s="40" t="s">
        <v>6</v>
      </c>
      <c r="B14" s="36"/>
      <c r="C14" s="25">
        <f>C15+C16</f>
        <v>17000000</v>
      </c>
      <c r="D14" s="25">
        <f aca="true" t="shared" si="4" ref="D14:J14">D15+D16</f>
        <v>0</v>
      </c>
      <c r="E14" s="25">
        <f t="shared" si="4"/>
        <v>2000000</v>
      </c>
      <c r="F14" s="25">
        <f t="shared" si="4"/>
        <v>15000000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1">
        <f t="shared" si="1"/>
        <v>-17000000</v>
      </c>
      <c r="L14" s="4">
        <f t="shared" si="2"/>
        <v>0</v>
      </c>
    </row>
    <row r="15" spans="1:12" ht="48.75" customHeight="1">
      <c r="A15" s="16" t="s">
        <v>7</v>
      </c>
      <c r="B15" s="36" t="s">
        <v>29</v>
      </c>
      <c r="C15" s="24">
        <f>D15+E15+F15</f>
        <v>15000000</v>
      </c>
      <c r="D15" s="24"/>
      <c r="E15" s="24"/>
      <c r="F15" s="24">
        <v>15000000</v>
      </c>
      <c r="G15" s="24"/>
      <c r="H15" s="24"/>
      <c r="I15" s="24"/>
      <c r="J15" s="24"/>
      <c r="K15" s="21">
        <f t="shared" si="1"/>
        <v>-15000000</v>
      </c>
      <c r="L15" s="4">
        <f t="shared" si="2"/>
        <v>0</v>
      </c>
    </row>
    <row r="16" spans="1:12" ht="48.75" customHeight="1">
      <c r="A16" s="16" t="s">
        <v>58</v>
      </c>
      <c r="B16" s="36" t="s">
        <v>29</v>
      </c>
      <c r="C16" s="24">
        <f>D16+E16+F16</f>
        <v>2000000</v>
      </c>
      <c r="D16" s="24"/>
      <c r="E16" s="24">
        <v>2000000</v>
      </c>
      <c r="F16" s="24"/>
      <c r="G16" s="24"/>
      <c r="H16" s="24"/>
      <c r="I16" s="24"/>
      <c r="J16" s="24"/>
      <c r="K16" s="21">
        <f t="shared" si="1"/>
        <v>-2000000</v>
      </c>
      <c r="L16" s="4">
        <f t="shared" si="2"/>
        <v>0</v>
      </c>
    </row>
    <row r="17" spans="1:12" ht="48.75" customHeight="1">
      <c r="A17" s="16" t="s">
        <v>57</v>
      </c>
      <c r="B17" s="36"/>
      <c r="C17" s="24">
        <f>D17+E17+F17</f>
        <v>2000000</v>
      </c>
      <c r="D17" s="24"/>
      <c r="E17" s="24">
        <v>2000000</v>
      </c>
      <c r="F17" s="24"/>
      <c r="G17" s="24"/>
      <c r="H17" s="24"/>
      <c r="I17" s="24"/>
      <c r="J17" s="24"/>
      <c r="K17" s="21">
        <f t="shared" si="1"/>
        <v>-2000000</v>
      </c>
      <c r="L17" s="4">
        <f t="shared" si="2"/>
        <v>0</v>
      </c>
    </row>
    <row r="18" spans="1:12" ht="30.75" customHeight="1">
      <c r="A18" s="6" t="s">
        <v>16</v>
      </c>
      <c r="B18" s="6"/>
      <c r="C18" s="22">
        <f>C19+C23</f>
        <v>113476100</v>
      </c>
      <c r="D18" s="22">
        <f aca="true" t="shared" si="5" ref="D18:J18">D19+D23</f>
        <v>0</v>
      </c>
      <c r="E18" s="22">
        <f t="shared" si="5"/>
        <v>40163900</v>
      </c>
      <c r="F18" s="22">
        <f t="shared" si="5"/>
        <v>73312200</v>
      </c>
      <c r="G18" s="22">
        <f t="shared" si="5"/>
        <v>0</v>
      </c>
      <c r="H18" s="22">
        <f t="shared" si="5"/>
        <v>0</v>
      </c>
      <c r="I18" s="22">
        <f t="shared" si="5"/>
        <v>0</v>
      </c>
      <c r="J18" s="22">
        <f t="shared" si="5"/>
        <v>0</v>
      </c>
      <c r="K18" s="31">
        <f t="shared" si="1"/>
        <v>-113476100</v>
      </c>
      <c r="L18" s="29">
        <f t="shared" si="2"/>
        <v>0</v>
      </c>
    </row>
    <row r="19" spans="1:12" ht="15.75" customHeight="1">
      <c r="A19" s="7" t="s">
        <v>20</v>
      </c>
      <c r="B19" s="19"/>
      <c r="C19" s="25">
        <f>C20+C21+C22</f>
        <v>65163900</v>
      </c>
      <c r="D19" s="25">
        <f aca="true" t="shared" si="6" ref="D19:J19">D20+D21+D22</f>
        <v>0</v>
      </c>
      <c r="E19" s="25">
        <f t="shared" si="6"/>
        <v>20163900</v>
      </c>
      <c r="F19" s="25">
        <f t="shared" si="6"/>
        <v>45000000</v>
      </c>
      <c r="G19" s="25">
        <f t="shared" si="6"/>
        <v>0</v>
      </c>
      <c r="H19" s="25">
        <f t="shared" si="6"/>
        <v>0</v>
      </c>
      <c r="I19" s="25">
        <f t="shared" si="6"/>
        <v>0</v>
      </c>
      <c r="J19" s="25">
        <f t="shared" si="6"/>
        <v>0</v>
      </c>
      <c r="K19" s="23">
        <f t="shared" si="1"/>
        <v>-65163900</v>
      </c>
      <c r="L19" s="30">
        <f t="shared" si="2"/>
        <v>0</v>
      </c>
    </row>
    <row r="20" spans="1:12" ht="34.5" customHeight="1">
      <c r="A20" s="9" t="s">
        <v>36</v>
      </c>
      <c r="B20" s="36" t="s">
        <v>29</v>
      </c>
      <c r="C20" s="24">
        <f>D20+E20+F20</f>
        <v>35000000</v>
      </c>
      <c r="D20" s="24"/>
      <c r="E20" s="24"/>
      <c r="F20" s="24">
        <v>35000000</v>
      </c>
      <c r="G20" s="24">
        <f>H20+I20+J20</f>
        <v>0</v>
      </c>
      <c r="H20" s="24"/>
      <c r="I20" s="24"/>
      <c r="J20" s="24"/>
      <c r="K20" s="21">
        <f t="shared" si="1"/>
        <v>-35000000</v>
      </c>
      <c r="L20" s="4">
        <f t="shared" si="2"/>
        <v>0</v>
      </c>
    </row>
    <row r="21" spans="1:12" ht="48.75" customHeight="1">
      <c r="A21" s="9" t="s">
        <v>38</v>
      </c>
      <c r="B21" s="36" t="s">
        <v>29</v>
      </c>
      <c r="C21" s="24">
        <f>D21+E21+F21</f>
        <v>10000000</v>
      </c>
      <c r="D21" s="24"/>
      <c r="E21" s="24"/>
      <c r="F21" s="24">
        <v>10000000</v>
      </c>
      <c r="G21" s="24">
        <f>H21+I21+J21</f>
        <v>0</v>
      </c>
      <c r="H21" s="24"/>
      <c r="I21" s="24"/>
      <c r="J21" s="24"/>
      <c r="K21" s="21">
        <f t="shared" si="1"/>
        <v>-10000000</v>
      </c>
      <c r="L21" s="4">
        <f t="shared" si="2"/>
        <v>0</v>
      </c>
    </row>
    <row r="22" spans="1:12" ht="30.75" customHeight="1">
      <c r="A22" s="15" t="s">
        <v>37</v>
      </c>
      <c r="B22" s="36" t="s">
        <v>29</v>
      </c>
      <c r="C22" s="24">
        <f>D22+E22+F22</f>
        <v>20163900</v>
      </c>
      <c r="D22" s="24"/>
      <c r="E22" s="24">
        <v>20163900</v>
      </c>
      <c r="F22" s="24"/>
      <c r="G22" s="24">
        <f>H22+I22+J22</f>
        <v>0</v>
      </c>
      <c r="H22" s="24"/>
      <c r="I22" s="24"/>
      <c r="J22" s="24"/>
      <c r="K22" s="21">
        <f t="shared" si="1"/>
        <v>-20163900</v>
      </c>
      <c r="L22" s="4">
        <f t="shared" si="2"/>
        <v>0</v>
      </c>
    </row>
    <row r="23" spans="1:12" ht="17.25" customHeight="1">
      <c r="A23" s="7" t="s">
        <v>13</v>
      </c>
      <c r="B23" s="19"/>
      <c r="C23" s="25">
        <f>C24+C25+C26</f>
        <v>48312200</v>
      </c>
      <c r="D23" s="25">
        <f aca="true" t="shared" si="7" ref="D23:J23">D24+D25+D26</f>
        <v>0</v>
      </c>
      <c r="E23" s="25">
        <f t="shared" si="7"/>
        <v>20000000</v>
      </c>
      <c r="F23" s="25">
        <f t="shared" si="7"/>
        <v>28312200</v>
      </c>
      <c r="G23" s="25">
        <f t="shared" si="7"/>
        <v>0</v>
      </c>
      <c r="H23" s="25">
        <f t="shared" si="7"/>
        <v>0</v>
      </c>
      <c r="I23" s="25">
        <f t="shared" si="7"/>
        <v>0</v>
      </c>
      <c r="J23" s="25">
        <f t="shared" si="7"/>
        <v>0</v>
      </c>
      <c r="K23" s="21">
        <f t="shared" si="1"/>
        <v>-48312200</v>
      </c>
      <c r="L23" s="4">
        <f t="shared" si="2"/>
        <v>0</v>
      </c>
    </row>
    <row r="24" spans="1:12" ht="45.75" customHeight="1">
      <c r="A24" s="9" t="s">
        <v>61</v>
      </c>
      <c r="B24" s="36" t="s">
        <v>29</v>
      </c>
      <c r="C24" s="26">
        <f>D24+E24+F24</f>
        <v>3000000</v>
      </c>
      <c r="D24" s="26"/>
      <c r="E24" s="26"/>
      <c r="F24" s="26">
        <v>3000000</v>
      </c>
      <c r="G24" s="26">
        <f>H24+I24+J24</f>
        <v>0</v>
      </c>
      <c r="H24" s="26"/>
      <c r="I24" s="26"/>
      <c r="J24" s="26"/>
      <c r="K24" s="26">
        <f t="shared" si="1"/>
        <v>-3000000</v>
      </c>
      <c r="L24" s="12">
        <f t="shared" si="2"/>
        <v>0</v>
      </c>
    </row>
    <row r="25" spans="1:12" ht="63.75" customHeight="1">
      <c r="A25" s="9" t="s">
        <v>63</v>
      </c>
      <c r="B25" s="36" t="s">
        <v>29</v>
      </c>
      <c r="C25" s="26">
        <f>D25+E25+F25</f>
        <v>43312200</v>
      </c>
      <c r="D25" s="26"/>
      <c r="E25" s="26">
        <v>20000000</v>
      </c>
      <c r="F25" s="26">
        <v>23312200</v>
      </c>
      <c r="G25" s="26">
        <f>H25+I25+J25</f>
        <v>0</v>
      </c>
      <c r="H25" s="26"/>
      <c r="I25" s="26"/>
      <c r="J25" s="26"/>
      <c r="K25" s="26">
        <f t="shared" si="1"/>
        <v>-43312200</v>
      </c>
      <c r="L25" s="12">
        <f t="shared" si="2"/>
        <v>0</v>
      </c>
    </row>
    <row r="26" spans="1:12" ht="113.25" customHeight="1">
      <c r="A26" s="39" t="s">
        <v>94</v>
      </c>
      <c r="B26" s="36" t="s">
        <v>29</v>
      </c>
      <c r="C26" s="26">
        <f>D26+E26+F26</f>
        <v>2000000</v>
      </c>
      <c r="D26" s="26"/>
      <c r="E26" s="26"/>
      <c r="F26" s="26">
        <v>2000000</v>
      </c>
      <c r="G26" s="26">
        <f>H26+I26+J26</f>
        <v>0</v>
      </c>
      <c r="H26" s="26"/>
      <c r="I26" s="26"/>
      <c r="J26" s="26"/>
      <c r="K26" s="26">
        <f t="shared" si="1"/>
        <v>-2000000</v>
      </c>
      <c r="L26" s="12">
        <f t="shared" si="2"/>
        <v>0</v>
      </c>
    </row>
    <row r="27" spans="1:12" ht="18" customHeight="1">
      <c r="A27" s="11" t="s">
        <v>17</v>
      </c>
      <c r="B27" s="37"/>
      <c r="C27" s="28">
        <f>C28+C50</f>
        <v>306447300</v>
      </c>
      <c r="D27" s="28">
        <f aca="true" t="shared" si="8" ref="D27:J27">D28+D50</f>
        <v>0</v>
      </c>
      <c r="E27" s="28">
        <f t="shared" si="8"/>
        <v>21550000</v>
      </c>
      <c r="F27" s="28">
        <f t="shared" si="8"/>
        <v>284897300</v>
      </c>
      <c r="G27" s="28">
        <f t="shared" si="8"/>
        <v>0</v>
      </c>
      <c r="H27" s="28">
        <f t="shared" si="8"/>
        <v>0</v>
      </c>
      <c r="I27" s="28">
        <f t="shared" si="8"/>
        <v>0</v>
      </c>
      <c r="J27" s="28">
        <f t="shared" si="8"/>
        <v>0</v>
      </c>
      <c r="K27" s="28">
        <f t="shared" si="1"/>
        <v>-306447300</v>
      </c>
      <c r="L27" s="13">
        <f t="shared" si="2"/>
        <v>0</v>
      </c>
    </row>
    <row r="28" spans="1:12" ht="18" customHeight="1">
      <c r="A28" s="7" t="s">
        <v>14</v>
      </c>
      <c r="B28" s="19"/>
      <c r="C28" s="27">
        <f>C29+C31+C33+C35+C37+C39+C41+C42+C44+C46+C48</f>
        <v>296147300</v>
      </c>
      <c r="D28" s="27">
        <f aca="true" t="shared" si="9" ref="D28:J28">D29+D31+D33+D35+D37+D39+D41+D42+D44+D46+D48</f>
        <v>0</v>
      </c>
      <c r="E28" s="27">
        <f t="shared" si="9"/>
        <v>11250000</v>
      </c>
      <c r="F28" s="27">
        <f t="shared" si="9"/>
        <v>284897300</v>
      </c>
      <c r="G28" s="27">
        <f t="shared" si="9"/>
        <v>0</v>
      </c>
      <c r="H28" s="27">
        <f t="shared" si="9"/>
        <v>0</v>
      </c>
      <c r="I28" s="27">
        <f t="shared" si="9"/>
        <v>0</v>
      </c>
      <c r="J28" s="27">
        <f t="shared" si="9"/>
        <v>0</v>
      </c>
      <c r="K28" s="27">
        <f t="shared" si="1"/>
        <v>-296147300</v>
      </c>
      <c r="L28" s="32">
        <f t="shared" si="2"/>
        <v>0</v>
      </c>
    </row>
    <row r="29" spans="1:12" ht="66.75" customHeight="1">
      <c r="A29" s="8" t="s">
        <v>42</v>
      </c>
      <c r="B29" s="36" t="s">
        <v>29</v>
      </c>
      <c r="C29" s="26">
        <f aca="true" t="shared" si="10" ref="C29:C40">D29+E29+F29</f>
        <v>14630400</v>
      </c>
      <c r="D29" s="26"/>
      <c r="E29" s="26"/>
      <c r="F29" s="26">
        <v>14630400</v>
      </c>
      <c r="G29" s="26">
        <f>H29+I29+J29</f>
        <v>0</v>
      </c>
      <c r="H29" s="26"/>
      <c r="I29" s="26"/>
      <c r="J29" s="26"/>
      <c r="K29" s="26">
        <f t="shared" si="1"/>
        <v>-14630400</v>
      </c>
      <c r="L29" s="12">
        <f t="shared" si="2"/>
        <v>0</v>
      </c>
    </row>
    <row r="30" spans="1:12" ht="45.75" customHeight="1">
      <c r="A30" s="41" t="s">
        <v>64</v>
      </c>
      <c r="B30" s="36"/>
      <c r="C30" s="26">
        <f t="shared" si="10"/>
        <v>188000</v>
      </c>
      <c r="D30" s="26"/>
      <c r="E30" s="26"/>
      <c r="F30" s="26">
        <v>188000</v>
      </c>
      <c r="G30" s="26">
        <f>H30+I30+J30</f>
        <v>0</v>
      </c>
      <c r="H30" s="26"/>
      <c r="I30" s="26"/>
      <c r="J30" s="26"/>
      <c r="K30" s="26">
        <f t="shared" si="1"/>
        <v>-188000</v>
      </c>
      <c r="L30" s="12">
        <f t="shared" si="2"/>
        <v>0</v>
      </c>
    </row>
    <row r="31" spans="1:12" ht="81.75" customHeight="1">
      <c r="A31" s="8" t="s">
        <v>43</v>
      </c>
      <c r="B31" s="36" t="s">
        <v>29</v>
      </c>
      <c r="C31" s="26">
        <f t="shared" si="10"/>
        <v>105512500</v>
      </c>
      <c r="D31" s="26"/>
      <c r="E31" s="26"/>
      <c r="F31" s="26">
        <v>105512500</v>
      </c>
      <c r="G31" s="26"/>
      <c r="H31" s="26"/>
      <c r="I31" s="26"/>
      <c r="J31" s="26"/>
      <c r="K31" s="26">
        <f t="shared" si="1"/>
        <v>-105512500</v>
      </c>
      <c r="L31" s="12">
        <f t="shared" si="2"/>
        <v>0</v>
      </c>
    </row>
    <row r="32" spans="1:12" ht="47.25" customHeight="1">
      <c r="A32" s="41" t="s">
        <v>65</v>
      </c>
      <c r="B32" s="36"/>
      <c r="C32" s="26">
        <f t="shared" si="10"/>
        <v>1478000</v>
      </c>
      <c r="D32" s="26"/>
      <c r="E32" s="26"/>
      <c r="F32" s="26">
        <v>1478000</v>
      </c>
      <c r="G32" s="26">
        <f aca="true" t="shared" si="11" ref="G32:G49">H32+I32+J32</f>
        <v>0</v>
      </c>
      <c r="H32" s="26"/>
      <c r="I32" s="26"/>
      <c r="J32" s="26"/>
      <c r="K32" s="26">
        <f aca="true" t="shared" si="12" ref="K32:K68">G32-C32</f>
        <v>-1478000</v>
      </c>
      <c r="L32" s="12">
        <f aca="true" t="shared" si="13" ref="L32:L40">G32/C32*100</f>
        <v>0</v>
      </c>
    </row>
    <row r="33" spans="1:12" ht="63" customHeight="1">
      <c r="A33" s="8" t="s">
        <v>44</v>
      </c>
      <c r="B33" s="36" t="s">
        <v>29</v>
      </c>
      <c r="C33" s="26">
        <f t="shared" si="10"/>
        <v>27119800</v>
      </c>
      <c r="D33" s="26"/>
      <c r="E33" s="26">
        <v>11250000</v>
      </c>
      <c r="F33" s="26">
        <v>15869800</v>
      </c>
      <c r="G33" s="26">
        <f t="shared" si="11"/>
        <v>0</v>
      </c>
      <c r="H33" s="26"/>
      <c r="I33" s="26"/>
      <c r="J33" s="26"/>
      <c r="K33" s="26">
        <f t="shared" si="12"/>
        <v>-27119800</v>
      </c>
      <c r="L33" s="12">
        <f t="shared" si="13"/>
        <v>0</v>
      </c>
    </row>
    <row r="34" spans="1:12" ht="47.25" customHeight="1">
      <c r="A34" s="8" t="s">
        <v>66</v>
      </c>
      <c r="B34" s="36"/>
      <c r="C34" s="26">
        <f t="shared" si="10"/>
        <v>348000</v>
      </c>
      <c r="D34" s="26"/>
      <c r="E34" s="26"/>
      <c r="F34" s="26">
        <v>348000</v>
      </c>
      <c r="G34" s="26">
        <f t="shared" si="11"/>
        <v>0</v>
      </c>
      <c r="H34" s="26"/>
      <c r="I34" s="26"/>
      <c r="J34" s="26"/>
      <c r="K34" s="26">
        <f t="shared" si="12"/>
        <v>-348000</v>
      </c>
      <c r="L34" s="12">
        <f t="shared" si="13"/>
        <v>0</v>
      </c>
    </row>
    <row r="35" spans="1:12" ht="63" customHeight="1">
      <c r="A35" s="44" t="s">
        <v>67</v>
      </c>
      <c r="B35" s="36" t="s">
        <v>29</v>
      </c>
      <c r="C35" s="26">
        <f t="shared" si="10"/>
        <v>87884600</v>
      </c>
      <c r="D35" s="26"/>
      <c r="E35" s="26"/>
      <c r="F35" s="26">
        <v>87884600</v>
      </c>
      <c r="G35" s="26">
        <f t="shared" si="11"/>
        <v>0</v>
      </c>
      <c r="H35" s="26"/>
      <c r="I35" s="26"/>
      <c r="J35" s="26"/>
      <c r="K35" s="26">
        <f t="shared" si="12"/>
        <v>-87884600</v>
      </c>
      <c r="L35" s="12">
        <f t="shared" si="13"/>
        <v>0</v>
      </c>
    </row>
    <row r="36" spans="1:12" ht="51.75" customHeight="1">
      <c r="A36" s="8" t="s">
        <v>68</v>
      </c>
      <c r="B36" s="36"/>
      <c r="C36" s="26">
        <f t="shared" si="10"/>
        <v>1128000</v>
      </c>
      <c r="D36" s="26"/>
      <c r="E36" s="26"/>
      <c r="F36" s="26">
        <v>1128000</v>
      </c>
      <c r="G36" s="26">
        <f t="shared" si="11"/>
        <v>0</v>
      </c>
      <c r="H36" s="26"/>
      <c r="I36" s="26"/>
      <c r="J36" s="26"/>
      <c r="K36" s="26">
        <f t="shared" si="12"/>
        <v>-1128000</v>
      </c>
      <c r="L36" s="12">
        <f t="shared" si="13"/>
        <v>0</v>
      </c>
    </row>
    <row r="37" spans="1:12" ht="78" customHeight="1">
      <c r="A37" s="8" t="s">
        <v>45</v>
      </c>
      <c r="B37" s="36" t="s">
        <v>29</v>
      </c>
      <c r="C37" s="26">
        <f t="shared" si="10"/>
        <v>10000000</v>
      </c>
      <c r="D37" s="26"/>
      <c r="E37" s="26"/>
      <c r="F37" s="26">
        <v>10000000</v>
      </c>
      <c r="G37" s="26">
        <f t="shared" si="11"/>
        <v>0</v>
      </c>
      <c r="H37" s="26"/>
      <c r="I37" s="26"/>
      <c r="J37" s="26"/>
      <c r="K37" s="26">
        <f t="shared" si="12"/>
        <v>-10000000</v>
      </c>
      <c r="L37" s="12">
        <f t="shared" si="13"/>
        <v>0</v>
      </c>
    </row>
    <row r="38" spans="1:12" ht="49.5" customHeight="1">
      <c r="A38" s="8" t="s">
        <v>69</v>
      </c>
      <c r="B38" s="36"/>
      <c r="C38" s="26">
        <f t="shared" si="10"/>
        <v>316000</v>
      </c>
      <c r="D38" s="26"/>
      <c r="E38" s="26"/>
      <c r="F38" s="26">
        <v>316000</v>
      </c>
      <c r="G38" s="26">
        <f t="shared" si="11"/>
        <v>0</v>
      </c>
      <c r="H38" s="26"/>
      <c r="I38" s="26"/>
      <c r="J38" s="26"/>
      <c r="K38" s="26">
        <f t="shared" si="12"/>
        <v>-316000</v>
      </c>
      <c r="L38" s="12">
        <f t="shared" si="13"/>
        <v>0</v>
      </c>
    </row>
    <row r="39" spans="1:12" ht="80.25" customHeight="1">
      <c r="A39" s="9" t="s">
        <v>70</v>
      </c>
      <c r="B39" s="36" t="s">
        <v>29</v>
      </c>
      <c r="C39" s="26">
        <f t="shared" si="10"/>
        <v>10000000</v>
      </c>
      <c r="D39" s="26"/>
      <c r="E39" s="26"/>
      <c r="F39" s="26">
        <v>10000000</v>
      </c>
      <c r="G39" s="26">
        <f t="shared" si="11"/>
        <v>0</v>
      </c>
      <c r="H39" s="26"/>
      <c r="I39" s="26"/>
      <c r="J39" s="26"/>
      <c r="K39" s="26">
        <f t="shared" si="12"/>
        <v>-10000000</v>
      </c>
      <c r="L39" s="12">
        <f t="shared" si="13"/>
        <v>0</v>
      </c>
    </row>
    <row r="40" spans="1:12" ht="50.25" customHeight="1">
      <c r="A40" s="8" t="s">
        <v>71</v>
      </c>
      <c r="B40" s="36"/>
      <c r="C40" s="26">
        <f t="shared" si="10"/>
        <v>459000</v>
      </c>
      <c r="D40" s="26"/>
      <c r="E40" s="26"/>
      <c r="F40" s="42">
        <v>459000</v>
      </c>
      <c r="G40" s="26">
        <f t="shared" si="11"/>
        <v>0</v>
      </c>
      <c r="H40" s="26"/>
      <c r="I40" s="26"/>
      <c r="J40" s="26"/>
      <c r="K40" s="26">
        <f t="shared" si="12"/>
        <v>-459000</v>
      </c>
      <c r="L40" s="12">
        <f t="shared" si="13"/>
        <v>0</v>
      </c>
    </row>
    <row r="41" spans="1:12" ht="78.75" customHeight="1">
      <c r="A41" s="8" t="s">
        <v>72</v>
      </c>
      <c r="B41" s="36" t="s">
        <v>29</v>
      </c>
      <c r="C41" s="26">
        <f aca="true" t="shared" si="14" ref="C41:C46">D41+E41+F41</f>
        <v>18000000</v>
      </c>
      <c r="D41" s="26"/>
      <c r="E41" s="26"/>
      <c r="F41" s="26">
        <v>18000000</v>
      </c>
      <c r="G41" s="26">
        <f t="shared" si="11"/>
        <v>0</v>
      </c>
      <c r="H41" s="26"/>
      <c r="I41" s="26"/>
      <c r="J41" s="26"/>
      <c r="K41" s="26">
        <f t="shared" si="12"/>
        <v>-18000000</v>
      </c>
      <c r="L41" s="12">
        <f aca="true" t="shared" si="15" ref="L41:L68">G41/C41*100</f>
        <v>0</v>
      </c>
    </row>
    <row r="42" spans="1:12" ht="129.75" customHeight="1">
      <c r="A42" s="8" t="s">
        <v>46</v>
      </c>
      <c r="B42" s="36" t="s">
        <v>29</v>
      </c>
      <c r="C42" s="26">
        <f t="shared" si="14"/>
        <v>10000000</v>
      </c>
      <c r="D42" s="26"/>
      <c r="E42" s="26"/>
      <c r="F42" s="26">
        <v>10000000</v>
      </c>
      <c r="G42" s="26">
        <f t="shared" si="11"/>
        <v>0</v>
      </c>
      <c r="H42" s="26"/>
      <c r="I42" s="26"/>
      <c r="J42" s="26"/>
      <c r="K42" s="26">
        <f t="shared" si="12"/>
        <v>-10000000</v>
      </c>
      <c r="L42" s="12">
        <f t="shared" si="15"/>
        <v>0</v>
      </c>
    </row>
    <row r="43" spans="1:12" ht="48.75" customHeight="1">
      <c r="A43" s="8" t="s">
        <v>68</v>
      </c>
      <c r="B43" s="36" t="s">
        <v>29</v>
      </c>
      <c r="C43" s="26">
        <f t="shared" si="14"/>
        <v>1715600</v>
      </c>
      <c r="D43" s="26"/>
      <c r="E43" s="26"/>
      <c r="F43" s="26">
        <v>1715600</v>
      </c>
      <c r="G43" s="26">
        <f t="shared" si="11"/>
        <v>0</v>
      </c>
      <c r="H43" s="26"/>
      <c r="I43" s="26"/>
      <c r="J43" s="26"/>
      <c r="K43" s="26">
        <f t="shared" si="12"/>
        <v>-1715600</v>
      </c>
      <c r="L43" s="12">
        <f t="shared" si="15"/>
        <v>0</v>
      </c>
    </row>
    <row r="44" spans="1:12" ht="126" customHeight="1">
      <c r="A44" s="8" t="s">
        <v>47</v>
      </c>
      <c r="B44" s="36" t="s">
        <v>29</v>
      </c>
      <c r="C44" s="26">
        <f t="shared" si="14"/>
        <v>10000000</v>
      </c>
      <c r="D44" s="26"/>
      <c r="E44" s="26"/>
      <c r="F44" s="26">
        <v>10000000</v>
      </c>
      <c r="G44" s="26">
        <f t="shared" si="11"/>
        <v>0</v>
      </c>
      <c r="H44" s="26"/>
      <c r="I44" s="26"/>
      <c r="J44" s="26"/>
      <c r="K44" s="26">
        <f t="shared" si="12"/>
        <v>-10000000</v>
      </c>
      <c r="L44" s="12">
        <f t="shared" si="15"/>
        <v>0</v>
      </c>
    </row>
    <row r="45" spans="1:12" ht="48.75" customHeight="1">
      <c r="A45" s="8" t="s">
        <v>69</v>
      </c>
      <c r="B45" s="36"/>
      <c r="C45" s="26">
        <f t="shared" si="14"/>
        <v>128000</v>
      </c>
      <c r="D45" s="26"/>
      <c r="E45" s="26"/>
      <c r="F45" s="26">
        <v>128000</v>
      </c>
      <c r="G45" s="26">
        <f t="shared" si="11"/>
        <v>0</v>
      </c>
      <c r="H45" s="26"/>
      <c r="I45" s="26"/>
      <c r="J45" s="26"/>
      <c r="K45" s="26">
        <f t="shared" si="12"/>
        <v>-128000</v>
      </c>
      <c r="L45" s="12">
        <f t="shared" si="15"/>
        <v>0</v>
      </c>
    </row>
    <row r="46" spans="1:12" ht="66.75" customHeight="1">
      <c r="A46" s="8" t="s">
        <v>48</v>
      </c>
      <c r="B46" s="36" t="s">
        <v>29</v>
      </c>
      <c r="C46" s="26">
        <f t="shared" si="14"/>
        <v>1500000</v>
      </c>
      <c r="D46" s="26"/>
      <c r="E46" s="26"/>
      <c r="F46" s="26">
        <v>1500000</v>
      </c>
      <c r="G46" s="26">
        <f t="shared" si="11"/>
        <v>0</v>
      </c>
      <c r="H46" s="26"/>
      <c r="I46" s="26"/>
      <c r="J46" s="35"/>
      <c r="K46" s="26">
        <f t="shared" si="12"/>
        <v>-1500000</v>
      </c>
      <c r="L46" s="12">
        <f t="shared" si="15"/>
        <v>0</v>
      </c>
    </row>
    <row r="47" spans="1:12" ht="47.25" customHeight="1">
      <c r="A47" s="9" t="s">
        <v>69</v>
      </c>
      <c r="B47" s="36"/>
      <c r="C47" s="26">
        <f>C48</f>
        <v>1500000</v>
      </c>
      <c r="D47" s="26">
        <f>D48</f>
        <v>0</v>
      </c>
      <c r="E47" s="26">
        <f>E48</f>
        <v>0</v>
      </c>
      <c r="F47" s="26">
        <v>1500000</v>
      </c>
      <c r="G47" s="26">
        <f t="shared" si="11"/>
        <v>0</v>
      </c>
      <c r="H47" s="26">
        <f>H48</f>
        <v>0</v>
      </c>
      <c r="I47" s="26">
        <f>I48</f>
        <v>0</v>
      </c>
      <c r="J47" s="43"/>
      <c r="K47" s="26">
        <f t="shared" si="12"/>
        <v>-1500000</v>
      </c>
      <c r="L47" s="32">
        <f t="shared" si="15"/>
        <v>0</v>
      </c>
    </row>
    <row r="48" spans="1:12" ht="62.25" customHeight="1">
      <c r="A48" s="9" t="s">
        <v>78</v>
      </c>
      <c r="B48" s="36" t="s">
        <v>29</v>
      </c>
      <c r="C48" s="26">
        <f>D48+E48+F48</f>
        <v>1500000</v>
      </c>
      <c r="D48" s="26"/>
      <c r="E48" s="26"/>
      <c r="F48" s="26">
        <v>1500000</v>
      </c>
      <c r="G48" s="26">
        <f t="shared" si="11"/>
        <v>0</v>
      </c>
      <c r="H48" s="26"/>
      <c r="I48" s="26"/>
      <c r="J48" s="26"/>
      <c r="K48" s="26">
        <f t="shared" si="12"/>
        <v>-1500000</v>
      </c>
      <c r="L48" s="12">
        <f t="shared" si="15"/>
        <v>0</v>
      </c>
    </row>
    <row r="49" spans="1:12" ht="46.5" customHeight="1">
      <c r="A49" s="9" t="s">
        <v>69</v>
      </c>
      <c r="B49" s="36"/>
      <c r="C49" s="26">
        <f>D49+E49+F49</f>
        <v>1500000</v>
      </c>
      <c r="D49" s="26"/>
      <c r="E49" s="26"/>
      <c r="F49" s="26">
        <v>1500000</v>
      </c>
      <c r="G49" s="26">
        <f t="shared" si="11"/>
        <v>0</v>
      </c>
      <c r="H49" s="26"/>
      <c r="I49" s="26"/>
      <c r="J49" s="26"/>
      <c r="K49" s="26">
        <f t="shared" si="12"/>
        <v>-1500000</v>
      </c>
      <c r="L49" s="12">
        <f t="shared" si="15"/>
        <v>0</v>
      </c>
    </row>
    <row r="50" spans="1:12" ht="29.25" customHeight="1">
      <c r="A50" s="10" t="s">
        <v>40</v>
      </c>
      <c r="B50" s="36"/>
      <c r="C50" s="26">
        <f>C51</f>
        <v>10300000</v>
      </c>
      <c r="D50" s="26">
        <f aca="true" t="shared" si="16" ref="D50:J50">D51</f>
        <v>0</v>
      </c>
      <c r="E50" s="26">
        <f t="shared" si="16"/>
        <v>10300000</v>
      </c>
      <c r="F50" s="26">
        <f t="shared" si="16"/>
        <v>0</v>
      </c>
      <c r="G50" s="26">
        <f t="shared" si="16"/>
        <v>0</v>
      </c>
      <c r="H50" s="26">
        <f t="shared" si="16"/>
        <v>0</v>
      </c>
      <c r="I50" s="26">
        <f t="shared" si="16"/>
        <v>0</v>
      </c>
      <c r="J50" s="26">
        <f t="shared" si="16"/>
        <v>0</v>
      </c>
      <c r="K50" s="26">
        <f t="shared" si="12"/>
        <v>-10300000</v>
      </c>
      <c r="L50" s="12">
        <f t="shared" si="15"/>
        <v>0</v>
      </c>
    </row>
    <row r="51" spans="1:12" ht="37.5" customHeight="1">
      <c r="A51" s="9" t="s">
        <v>41</v>
      </c>
      <c r="B51" s="36" t="s">
        <v>29</v>
      </c>
      <c r="C51" s="26">
        <f>D51+E51+F51</f>
        <v>10300000</v>
      </c>
      <c r="D51" s="26"/>
      <c r="E51" s="26">
        <v>10300000</v>
      </c>
      <c r="F51" s="26"/>
      <c r="G51" s="26"/>
      <c r="H51" s="26"/>
      <c r="I51" s="26"/>
      <c r="J51" s="26"/>
      <c r="K51" s="26">
        <f t="shared" si="12"/>
        <v>-10300000</v>
      </c>
      <c r="L51" s="12">
        <f t="shared" si="15"/>
        <v>0</v>
      </c>
    </row>
    <row r="52" spans="1:12" ht="24" customHeight="1">
      <c r="A52" s="33" t="s">
        <v>18</v>
      </c>
      <c r="B52" s="38"/>
      <c r="C52" s="28">
        <f aca="true" t="shared" si="17" ref="C52:F53">C53</f>
        <v>21707400</v>
      </c>
      <c r="D52" s="28">
        <f t="shared" si="17"/>
        <v>0</v>
      </c>
      <c r="E52" s="28">
        <f t="shared" si="17"/>
        <v>21707400</v>
      </c>
      <c r="F52" s="28">
        <f t="shared" si="17"/>
        <v>0</v>
      </c>
      <c r="G52" s="34">
        <f>H52+I52+J52</f>
        <v>0</v>
      </c>
      <c r="H52" s="28">
        <f aca="true" t="shared" si="18" ref="H52:J53">H53</f>
        <v>0</v>
      </c>
      <c r="I52" s="28">
        <f t="shared" si="18"/>
        <v>0</v>
      </c>
      <c r="J52" s="28">
        <f t="shared" si="18"/>
        <v>0</v>
      </c>
      <c r="K52" s="28">
        <f t="shared" si="12"/>
        <v>-21707400</v>
      </c>
      <c r="L52" s="13">
        <f t="shared" si="15"/>
        <v>0</v>
      </c>
    </row>
    <row r="53" spans="1:12" ht="24" customHeight="1">
      <c r="A53" s="10" t="s">
        <v>34</v>
      </c>
      <c r="B53" s="36"/>
      <c r="C53" s="26">
        <f t="shared" si="17"/>
        <v>21707400</v>
      </c>
      <c r="D53" s="26">
        <f t="shared" si="17"/>
        <v>0</v>
      </c>
      <c r="E53" s="26">
        <f t="shared" si="17"/>
        <v>21707400</v>
      </c>
      <c r="F53" s="26">
        <f t="shared" si="17"/>
        <v>0</v>
      </c>
      <c r="G53" s="26">
        <f>H53+I53+J53</f>
        <v>0</v>
      </c>
      <c r="H53" s="26">
        <f t="shared" si="18"/>
        <v>0</v>
      </c>
      <c r="I53" s="26">
        <f t="shared" si="18"/>
        <v>0</v>
      </c>
      <c r="J53" s="26">
        <f t="shared" si="18"/>
        <v>0</v>
      </c>
      <c r="K53" s="27">
        <f t="shared" si="12"/>
        <v>-21707400</v>
      </c>
      <c r="L53" s="32">
        <f t="shared" si="15"/>
        <v>0</v>
      </c>
    </row>
    <row r="54" spans="1:12" ht="35.25" customHeight="1">
      <c r="A54" s="9" t="s">
        <v>35</v>
      </c>
      <c r="B54" s="36" t="s">
        <v>29</v>
      </c>
      <c r="C54" s="26">
        <f>D54+E54+F54</f>
        <v>21707400</v>
      </c>
      <c r="D54" s="26"/>
      <c r="E54" s="26">
        <v>21707400</v>
      </c>
      <c r="F54" s="26"/>
      <c r="G54" s="26">
        <f>H54+I54+J54</f>
        <v>0</v>
      </c>
      <c r="H54" s="26"/>
      <c r="I54" s="26"/>
      <c r="J54" s="26"/>
      <c r="K54" s="27">
        <f t="shared" si="12"/>
        <v>-21707400</v>
      </c>
      <c r="L54" s="32">
        <f t="shared" si="15"/>
        <v>0</v>
      </c>
    </row>
    <row r="55" spans="1:12" ht="35.25" customHeight="1">
      <c r="A55" s="6" t="s">
        <v>32</v>
      </c>
      <c r="B55" s="6"/>
      <c r="C55" s="28">
        <f>C56+C59</f>
        <v>37400000</v>
      </c>
      <c r="D55" s="28">
        <f aca="true" t="shared" si="19" ref="D55:J55">D56+D59</f>
        <v>0</v>
      </c>
      <c r="E55" s="28">
        <f t="shared" si="19"/>
        <v>0</v>
      </c>
      <c r="F55" s="28">
        <f t="shared" si="19"/>
        <v>37400000</v>
      </c>
      <c r="G55" s="28">
        <f t="shared" si="19"/>
        <v>0</v>
      </c>
      <c r="H55" s="28">
        <f t="shared" si="19"/>
        <v>0</v>
      </c>
      <c r="I55" s="28">
        <f t="shared" si="19"/>
        <v>0</v>
      </c>
      <c r="J55" s="28">
        <f t="shared" si="19"/>
        <v>0</v>
      </c>
      <c r="K55" s="28">
        <f t="shared" si="12"/>
        <v>-37400000</v>
      </c>
      <c r="L55" s="13">
        <f t="shared" si="15"/>
        <v>0</v>
      </c>
    </row>
    <row r="56" spans="1:12" ht="17.25" customHeight="1">
      <c r="A56" s="7" t="s">
        <v>49</v>
      </c>
      <c r="B56" s="19"/>
      <c r="C56" s="27">
        <f>C57+C58</f>
        <v>8600000</v>
      </c>
      <c r="D56" s="27">
        <f aca="true" t="shared" si="20" ref="D56:J56">D57+D58</f>
        <v>0</v>
      </c>
      <c r="E56" s="27">
        <f t="shared" si="20"/>
        <v>0</v>
      </c>
      <c r="F56" s="27">
        <f t="shared" si="20"/>
        <v>8600000</v>
      </c>
      <c r="G56" s="27">
        <f t="shared" si="20"/>
        <v>0</v>
      </c>
      <c r="H56" s="27">
        <f t="shared" si="20"/>
        <v>0</v>
      </c>
      <c r="I56" s="27">
        <f t="shared" si="20"/>
        <v>0</v>
      </c>
      <c r="J56" s="27">
        <f t="shared" si="20"/>
        <v>0</v>
      </c>
      <c r="K56" s="27">
        <f t="shared" si="12"/>
        <v>-8600000</v>
      </c>
      <c r="L56" s="32">
        <f t="shared" si="15"/>
        <v>0</v>
      </c>
    </row>
    <row r="57" spans="1:12" ht="39.75" customHeight="1">
      <c r="A57" s="8" t="s">
        <v>50</v>
      </c>
      <c r="B57" s="36" t="s">
        <v>29</v>
      </c>
      <c r="C57" s="26">
        <f>D57+E57+F57</f>
        <v>6600000</v>
      </c>
      <c r="D57" s="26"/>
      <c r="E57" s="26"/>
      <c r="F57" s="26">
        <v>6600000</v>
      </c>
      <c r="G57" s="26">
        <f>H57+I57+J57</f>
        <v>0</v>
      </c>
      <c r="H57" s="26"/>
      <c r="I57" s="26"/>
      <c r="J57" s="26"/>
      <c r="K57" s="26">
        <f t="shared" si="12"/>
        <v>-6600000</v>
      </c>
      <c r="L57" s="12">
        <f t="shared" si="15"/>
        <v>0</v>
      </c>
    </row>
    <row r="58" spans="1:12" ht="75.75" customHeight="1">
      <c r="A58" s="44" t="s">
        <v>73</v>
      </c>
      <c r="B58" s="36" t="s">
        <v>29</v>
      </c>
      <c r="C58" s="26">
        <f>D58+E58+F58</f>
        <v>2000000</v>
      </c>
      <c r="D58" s="26"/>
      <c r="E58" s="26"/>
      <c r="F58" s="26">
        <v>2000000</v>
      </c>
      <c r="G58" s="26">
        <f>H58+I58+J58</f>
        <v>0</v>
      </c>
      <c r="H58" s="26"/>
      <c r="I58" s="26"/>
      <c r="J58" s="26"/>
      <c r="K58" s="26">
        <f t="shared" si="12"/>
        <v>-2000000</v>
      </c>
      <c r="L58" s="12">
        <f t="shared" si="15"/>
        <v>0</v>
      </c>
    </row>
    <row r="59" spans="1:12" ht="27" customHeight="1">
      <c r="A59" s="7" t="s">
        <v>33</v>
      </c>
      <c r="B59" s="36" t="s">
        <v>29</v>
      </c>
      <c r="C59" s="27">
        <f>C60+C62+C64+C66+C67</f>
        <v>28800000</v>
      </c>
      <c r="D59" s="27">
        <f aca="true" t="shared" si="21" ref="D59:J59">D60+D62+D64+D66+D67</f>
        <v>0</v>
      </c>
      <c r="E59" s="27">
        <f t="shared" si="21"/>
        <v>0</v>
      </c>
      <c r="F59" s="27">
        <f t="shared" si="21"/>
        <v>28800000</v>
      </c>
      <c r="G59" s="27">
        <f t="shared" si="21"/>
        <v>0</v>
      </c>
      <c r="H59" s="27">
        <f t="shared" si="21"/>
        <v>0</v>
      </c>
      <c r="I59" s="27">
        <f t="shared" si="21"/>
        <v>0</v>
      </c>
      <c r="J59" s="27">
        <f t="shared" si="21"/>
        <v>0</v>
      </c>
      <c r="K59" s="27">
        <f t="shared" si="12"/>
        <v>-28800000</v>
      </c>
      <c r="L59" s="32">
        <f t="shared" si="15"/>
        <v>0</v>
      </c>
    </row>
    <row r="60" spans="1:12" ht="81" customHeight="1">
      <c r="A60" s="47" t="s">
        <v>51</v>
      </c>
      <c r="B60" s="36" t="s">
        <v>29</v>
      </c>
      <c r="C60" s="26">
        <f aca="true" t="shared" si="22" ref="C60:C67">D60+E60+F60</f>
        <v>5300000</v>
      </c>
      <c r="D60" s="26"/>
      <c r="E60" s="26"/>
      <c r="F60" s="26">
        <v>5300000</v>
      </c>
      <c r="G60" s="26"/>
      <c r="H60" s="26"/>
      <c r="I60" s="26"/>
      <c r="J60" s="26"/>
      <c r="K60" s="27">
        <f t="shared" si="12"/>
        <v>-5300000</v>
      </c>
      <c r="L60" s="32">
        <f t="shared" si="15"/>
        <v>0</v>
      </c>
    </row>
    <row r="61" spans="1:12" ht="51.75" customHeight="1">
      <c r="A61" s="8" t="s">
        <v>74</v>
      </c>
      <c r="B61" s="36"/>
      <c r="C61" s="26">
        <f t="shared" si="22"/>
        <v>2800000</v>
      </c>
      <c r="D61" s="26"/>
      <c r="E61" s="26"/>
      <c r="F61" s="26">
        <v>2800000</v>
      </c>
      <c r="G61" s="26"/>
      <c r="H61" s="26"/>
      <c r="I61" s="26"/>
      <c r="J61" s="26"/>
      <c r="K61" s="27">
        <f t="shared" si="12"/>
        <v>-2800000</v>
      </c>
      <c r="L61" s="32">
        <f t="shared" si="15"/>
        <v>0</v>
      </c>
    </row>
    <row r="62" spans="1:12" ht="63.75" customHeight="1">
      <c r="A62" s="45" t="s">
        <v>52</v>
      </c>
      <c r="B62" s="36" t="s">
        <v>29</v>
      </c>
      <c r="C62" s="26">
        <f t="shared" si="22"/>
        <v>10000000</v>
      </c>
      <c r="D62" s="26"/>
      <c r="E62" s="26"/>
      <c r="F62" s="26">
        <v>10000000</v>
      </c>
      <c r="G62" s="26"/>
      <c r="H62" s="26"/>
      <c r="I62" s="26"/>
      <c r="J62" s="26"/>
      <c r="K62" s="27">
        <f t="shared" si="12"/>
        <v>-10000000</v>
      </c>
      <c r="L62" s="32">
        <f t="shared" si="15"/>
        <v>0</v>
      </c>
    </row>
    <row r="63" spans="1:12" ht="48" customHeight="1">
      <c r="A63" s="44" t="s">
        <v>75</v>
      </c>
      <c r="B63" s="36"/>
      <c r="C63" s="26">
        <f t="shared" si="22"/>
        <v>1830400</v>
      </c>
      <c r="D63" s="26"/>
      <c r="E63" s="26"/>
      <c r="F63" s="26">
        <v>1830400</v>
      </c>
      <c r="G63" s="26"/>
      <c r="H63" s="26"/>
      <c r="I63" s="26"/>
      <c r="J63" s="26"/>
      <c r="K63" s="27">
        <f t="shared" si="12"/>
        <v>-1830400</v>
      </c>
      <c r="L63" s="32">
        <f t="shared" si="15"/>
        <v>0</v>
      </c>
    </row>
    <row r="64" spans="1:12" ht="63.75" customHeight="1">
      <c r="A64" s="44" t="s">
        <v>53</v>
      </c>
      <c r="B64" s="36" t="s">
        <v>29</v>
      </c>
      <c r="C64" s="26">
        <f t="shared" si="22"/>
        <v>10000000</v>
      </c>
      <c r="D64" s="26"/>
      <c r="E64" s="26"/>
      <c r="F64" s="26">
        <v>10000000</v>
      </c>
      <c r="G64" s="26"/>
      <c r="H64" s="26"/>
      <c r="I64" s="26"/>
      <c r="J64" s="26"/>
      <c r="K64" s="27">
        <f t="shared" si="12"/>
        <v>-10000000</v>
      </c>
      <c r="L64" s="32">
        <f t="shared" si="15"/>
        <v>0</v>
      </c>
    </row>
    <row r="65" spans="1:12" ht="45" customHeight="1">
      <c r="A65" s="44" t="s">
        <v>76</v>
      </c>
      <c r="B65" s="36"/>
      <c r="C65" s="26">
        <f t="shared" si="22"/>
        <v>2500000</v>
      </c>
      <c r="D65" s="26"/>
      <c r="E65" s="26"/>
      <c r="F65" s="26">
        <v>2500000</v>
      </c>
      <c r="G65" s="26"/>
      <c r="H65" s="26"/>
      <c r="I65" s="26"/>
      <c r="J65" s="26"/>
      <c r="K65" s="27">
        <f t="shared" si="12"/>
        <v>-2500000</v>
      </c>
      <c r="L65" s="32">
        <f t="shared" si="15"/>
        <v>0</v>
      </c>
    </row>
    <row r="66" spans="1:12" ht="93" customHeight="1">
      <c r="A66" s="44" t="s">
        <v>79</v>
      </c>
      <c r="B66" s="36" t="s">
        <v>29</v>
      </c>
      <c r="C66" s="26">
        <f t="shared" si="22"/>
        <v>1500000</v>
      </c>
      <c r="D66" s="26"/>
      <c r="E66" s="26"/>
      <c r="F66" s="26">
        <v>1500000</v>
      </c>
      <c r="G66" s="26"/>
      <c r="H66" s="26"/>
      <c r="I66" s="26"/>
      <c r="J66" s="26"/>
      <c r="K66" s="27">
        <f t="shared" si="12"/>
        <v>-1500000</v>
      </c>
      <c r="L66" s="32">
        <f t="shared" si="15"/>
        <v>0</v>
      </c>
    </row>
    <row r="67" spans="1:12" ht="53.25" customHeight="1">
      <c r="A67" s="44" t="s">
        <v>77</v>
      </c>
      <c r="B67" s="36" t="s">
        <v>29</v>
      </c>
      <c r="C67" s="26">
        <f t="shared" si="22"/>
        <v>2000000</v>
      </c>
      <c r="D67" s="26"/>
      <c r="E67" s="26"/>
      <c r="F67" s="26">
        <v>2000000</v>
      </c>
      <c r="G67" s="26"/>
      <c r="H67" s="26"/>
      <c r="I67" s="26"/>
      <c r="J67" s="26"/>
      <c r="K67" s="27">
        <f t="shared" si="12"/>
        <v>-2000000</v>
      </c>
      <c r="L67" s="32">
        <f t="shared" si="15"/>
        <v>0</v>
      </c>
    </row>
    <row r="68" spans="1:12" s="5" customFormat="1" ht="33.75" customHeight="1">
      <c r="A68" s="6" t="s">
        <v>19</v>
      </c>
      <c r="B68" s="6"/>
      <c r="C68" s="28">
        <f>C9+C18+C27+C52+C55</f>
        <v>631030800</v>
      </c>
      <c r="D68" s="28">
        <f aca="true" t="shared" si="23" ref="D68:J68">D9+D18+D27+D52+D55</f>
        <v>0</v>
      </c>
      <c r="E68" s="28">
        <f t="shared" si="23"/>
        <v>85421300</v>
      </c>
      <c r="F68" s="28">
        <f t="shared" si="23"/>
        <v>545609500</v>
      </c>
      <c r="G68" s="28">
        <f t="shared" si="23"/>
        <v>0</v>
      </c>
      <c r="H68" s="28">
        <f t="shared" si="23"/>
        <v>0</v>
      </c>
      <c r="I68" s="28">
        <f t="shared" si="23"/>
        <v>0</v>
      </c>
      <c r="J68" s="28">
        <f t="shared" si="23"/>
        <v>0</v>
      </c>
      <c r="K68" s="28">
        <f t="shared" si="12"/>
        <v>-631030800</v>
      </c>
      <c r="L68" s="13">
        <f t="shared" si="15"/>
        <v>0</v>
      </c>
    </row>
    <row r="70" spans="1:4" ht="17.25" customHeight="1">
      <c r="A70" s="18" t="s">
        <v>22</v>
      </c>
      <c r="D70" s="18" t="s">
        <v>26</v>
      </c>
    </row>
    <row r="71" ht="33" customHeight="1">
      <c r="A71" s="1" t="s">
        <v>31</v>
      </c>
    </row>
    <row r="72" ht="15">
      <c r="B72" s="18"/>
    </row>
  </sheetData>
  <sheetProtection/>
  <mergeCells count="14">
    <mergeCell ref="K5:K6"/>
    <mergeCell ref="G5:J5"/>
    <mergeCell ref="H6:J6"/>
    <mergeCell ref="G6:G7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27" right="0.17" top="0.17" bottom="0.17" header="0.48" footer="0.25"/>
  <pageSetup fitToHeight="2" horizontalDpi="600" verticalDpi="600" orientation="landscape" paperSize="9" scale="60" r:id="rId1"/>
  <rowBreaks count="1" manualBreakCount="1">
    <brk id="28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9"/>
  <sheetViews>
    <sheetView showZeros="0" view="pageBreakPreview" zoomScale="75" zoomScaleSheetLayoutView="75" zoomScalePageLayoutView="0" workbookViewId="0" topLeftCell="A1">
      <pane xSplit="1" ySplit="8" topLeftCell="B39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E58" sqref="E58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8" customHeight="1">
      <c r="A2" s="64" t="s">
        <v>107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4" ht="15.75" customHeight="1">
      <c r="A3" s="68"/>
      <c r="B3" s="68"/>
      <c r="C3" s="68"/>
      <c r="D3" s="68"/>
      <c r="E3" s="68"/>
      <c r="F3" s="68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71" t="s">
        <v>80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9" t="s">
        <v>21</v>
      </c>
      <c r="B5" s="65" t="s">
        <v>28</v>
      </c>
      <c r="C5" s="70" t="s">
        <v>2</v>
      </c>
      <c r="D5" s="70"/>
      <c r="E5" s="70"/>
      <c r="F5" s="70"/>
      <c r="G5" s="74" t="s">
        <v>108</v>
      </c>
      <c r="H5" s="75"/>
      <c r="I5" s="75"/>
      <c r="J5" s="76"/>
      <c r="K5" s="65" t="s">
        <v>23</v>
      </c>
      <c r="L5" s="72" t="s">
        <v>25</v>
      </c>
    </row>
    <row r="6" spans="1:12" ht="29.25" customHeight="1">
      <c r="A6" s="69"/>
      <c r="B6" s="66"/>
      <c r="C6" s="70" t="s">
        <v>8</v>
      </c>
      <c r="D6" s="70" t="s">
        <v>9</v>
      </c>
      <c r="E6" s="70"/>
      <c r="F6" s="70"/>
      <c r="G6" s="77" t="s">
        <v>8</v>
      </c>
      <c r="H6" s="74" t="s">
        <v>9</v>
      </c>
      <c r="I6" s="75"/>
      <c r="J6" s="76"/>
      <c r="K6" s="67"/>
      <c r="L6" s="73"/>
    </row>
    <row r="7" spans="1:12" ht="30.75" customHeight="1">
      <c r="A7" s="69"/>
      <c r="B7" s="67"/>
      <c r="C7" s="70"/>
      <c r="D7" s="20" t="s">
        <v>10</v>
      </c>
      <c r="E7" s="20" t="s">
        <v>11</v>
      </c>
      <c r="F7" s="20" t="s">
        <v>12</v>
      </c>
      <c r="G7" s="78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48">
        <f aca="true" t="shared" si="0" ref="C9:J9">C10+C15</f>
        <v>152000</v>
      </c>
      <c r="D9" s="48">
        <f t="shared" si="0"/>
        <v>0</v>
      </c>
      <c r="E9" s="48">
        <f t="shared" si="0"/>
        <v>2000</v>
      </c>
      <c r="F9" s="48">
        <f t="shared" si="0"/>
        <v>150000</v>
      </c>
      <c r="G9" s="48">
        <f t="shared" si="0"/>
        <v>0</v>
      </c>
      <c r="H9" s="48">
        <f t="shared" si="0"/>
        <v>0</v>
      </c>
      <c r="I9" s="48">
        <f t="shared" si="0"/>
        <v>0</v>
      </c>
      <c r="J9" s="48">
        <f t="shared" si="0"/>
        <v>0</v>
      </c>
      <c r="K9" s="49">
        <f aca="true" t="shared" si="1" ref="K9:K75">G9-C9</f>
        <v>-152000</v>
      </c>
      <c r="L9" s="29">
        <f aca="true" t="shared" si="2" ref="L9:L75">G9/C9*100</f>
        <v>0</v>
      </c>
    </row>
    <row r="10" spans="1:12" ht="21" customHeight="1">
      <c r="A10" s="7" t="s">
        <v>39</v>
      </c>
      <c r="B10" s="19"/>
      <c r="C10" s="50">
        <f>C11+C12+C13+C14</f>
        <v>135000</v>
      </c>
      <c r="D10" s="50">
        <f aca="true" t="shared" si="3" ref="D10:J10">D11+D12+D13+D14</f>
        <v>0</v>
      </c>
      <c r="E10" s="50">
        <f t="shared" si="3"/>
        <v>0</v>
      </c>
      <c r="F10" s="50">
        <f t="shared" si="3"/>
        <v>135000</v>
      </c>
      <c r="G10" s="50">
        <f t="shared" si="3"/>
        <v>0</v>
      </c>
      <c r="H10" s="50">
        <f t="shared" si="3"/>
        <v>0</v>
      </c>
      <c r="I10" s="50">
        <f t="shared" si="3"/>
        <v>0</v>
      </c>
      <c r="J10" s="50">
        <f t="shared" si="3"/>
        <v>0</v>
      </c>
      <c r="K10" s="51">
        <f t="shared" si="1"/>
        <v>-135000</v>
      </c>
      <c r="L10" s="30">
        <f t="shared" si="2"/>
        <v>0</v>
      </c>
    </row>
    <row r="11" spans="1:12" ht="69.75" customHeight="1">
      <c r="A11" s="8" t="s">
        <v>111</v>
      </c>
      <c r="B11" s="36" t="s">
        <v>29</v>
      </c>
      <c r="C11" s="55">
        <f>D11+E11+F11</f>
        <v>1840</v>
      </c>
      <c r="D11" s="55"/>
      <c r="E11" s="55"/>
      <c r="F11" s="55">
        <v>1840</v>
      </c>
      <c r="G11" s="55"/>
      <c r="H11" s="55"/>
      <c r="I11" s="55"/>
      <c r="J11" s="55"/>
      <c r="K11" s="53">
        <f t="shared" si="1"/>
        <v>-1840</v>
      </c>
      <c r="L11" s="4">
        <f t="shared" si="2"/>
        <v>0</v>
      </c>
    </row>
    <row r="12" spans="1:12" ht="49.5" customHeight="1">
      <c r="A12" s="16" t="s">
        <v>3</v>
      </c>
      <c r="B12" s="62" t="s">
        <v>110</v>
      </c>
      <c r="C12" s="52">
        <f>D12+E12+F12</f>
        <v>28160</v>
      </c>
      <c r="D12" s="52"/>
      <c r="E12" s="52"/>
      <c r="F12" s="52">
        <v>28160</v>
      </c>
      <c r="G12" s="52">
        <f>H12+I12+J12</f>
        <v>0</v>
      </c>
      <c r="H12" s="52"/>
      <c r="I12" s="52"/>
      <c r="J12" s="52"/>
      <c r="K12" s="53">
        <f t="shared" si="1"/>
        <v>-28160</v>
      </c>
      <c r="L12" s="4">
        <f t="shared" si="2"/>
        <v>0</v>
      </c>
    </row>
    <row r="13" spans="1:12" ht="63.75" customHeight="1">
      <c r="A13" s="16" t="s">
        <v>4</v>
      </c>
      <c r="B13" s="62" t="s">
        <v>110</v>
      </c>
      <c r="C13" s="52">
        <f>D13+E13+F13</f>
        <v>45000</v>
      </c>
      <c r="D13" s="52"/>
      <c r="E13" s="52"/>
      <c r="F13" s="52">
        <v>45000</v>
      </c>
      <c r="G13" s="52">
        <f>H13+I13+J13</f>
        <v>0</v>
      </c>
      <c r="H13" s="52"/>
      <c r="I13" s="52"/>
      <c r="J13" s="52"/>
      <c r="K13" s="53">
        <f t="shared" si="1"/>
        <v>-45000</v>
      </c>
      <c r="L13" s="4">
        <f t="shared" si="2"/>
        <v>0</v>
      </c>
    </row>
    <row r="14" spans="1:12" ht="52.5" customHeight="1">
      <c r="A14" s="16" t="s">
        <v>5</v>
      </c>
      <c r="B14" s="62" t="s">
        <v>110</v>
      </c>
      <c r="C14" s="52">
        <f>D14+E14+F14</f>
        <v>60000</v>
      </c>
      <c r="D14" s="52"/>
      <c r="E14" s="52"/>
      <c r="F14" s="52">
        <v>60000</v>
      </c>
      <c r="G14" s="52">
        <f>H14+I14+J14</f>
        <v>0</v>
      </c>
      <c r="H14" s="52"/>
      <c r="I14" s="52"/>
      <c r="J14" s="52"/>
      <c r="K14" s="53">
        <f t="shared" si="1"/>
        <v>-60000</v>
      </c>
      <c r="L14" s="4">
        <f t="shared" si="2"/>
        <v>0</v>
      </c>
    </row>
    <row r="15" spans="1:12" ht="43.5" customHeight="1">
      <c r="A15" s="40" t="s">
        <v>6</v>
      </c>
      <c r="B15" s="36"/>
      <c r="C15" s="54">
        <f aca="true" t="shared" si="4" ref="C15:J15">C16+C17</f>
        <v>17000</v>
      </c>
      <c r="D15" s="54">
        <f t="shared" si="4"/>
        <v>0</v>
      </c>
      <c r="E15" s="54">
        <f t="shared" si="4"/>
        <v>2000</v>
      </c>
      <c r="F15" s="54">
        <f t="shared" si="4"/>
        <v>15000</v>
      </c>
      <c r="G15" s="54">
        <f t="shared" si="4"/>
        <v>0</v>
      </c>
      <c r="H15" s="54">
        <f t="shared" si="4"/>
        <v>0</v>
      </c>
      <c r="I15" s="54">
        <f t="shared" si="4"/>
        <v>0</v>
      </c>
      <c r="J15" s="54">
        <f t="shared" si="4"/>
        <v>0</v>
      </c>
      <c r="K15" s="53">
        <f t="shared" si="1"/>
        <v>-17000</v>
      </c>
      <c r="L15" s="4">
        <f t="shared" si="2"/>
        <v>0</v>
      </c>
    </row>
    <row r="16" spans="1:12" ht="48.75" customHeight="1">
      <c r="A16" s="16" t="s">
        <v>7</v>
      </c>
      <c r="B16" s="36" t="s">
        <v>29</v>
      </c>
      <c r="C16" s="52">
        <f>D16+E16+F16</f>
        <v>15000</v>
      </c>
      <c r="D16" s="52"/>
      <c r="E16" s="52"/>
      <c r="F16" s="52">
        <v>15000</v>
      </c>
      <c r="G16" s="52">
        <f>H16+I16+J16</f>
        <v>0</v>
      </c>
      <c r="H16" s="52"/>
      <c r="I16" s="52"/>
      <c r="J16" s="52"/>
      <c r="K16" s="53">
        <f t="shared" si="1"/>
        <v>-15000</v>
      </c>
      <c r="L16" s="4">
        <f t="shared" si="2"/>
        <v>0</v>
      </c>
    </row>
    <row r="17" spans="1:12" ht="48.75" customHeight="1">
      <c r="A17" s="16" t="s">
        <v>58</v>
      </c>
      <c r="B17" s="36" t="s">
        <v>29</v>
      </c>
      <c r="C17" s="52">
        <f>D17+E17+F17</f>
        <v>2000</v>
      </c>
      <c r="D17" s="52"/>
      <c r="E17" s="52">
        <v>2000</v>
      </c>
      <c r="F17" s="52"/>
      <c r="G17" s="52">
        <f>H17+I17+J17</f>
        <v>0</v>
      </c>
      <c r="H17" s="52"/>
      <c r="I17" s="52"/>
      <c r="J17" s="52"/>
      <c r="K17" s="53">
        <f t="shared" si="1"/>
        <v>-2000</v>
      </c>
      <c r="L17" s="4">
        <f t="shared" si="2"/>
        <v>0</v>
      </c>
    </row>
    <row r="18" spans="1:12" ht="48.75" customHeight="1">
      <c r="A18" s="16" t="s">
        <v>57</v>
      </c>
      <c r="B18" s="36"/>
      <c r="C18" s="52">
        <f>D18+E18+F18</f>
        <v>2000</v>
      </c>
      <c r="D18" s="52"/>
      <c r="E18" s="52">
        <v>2000</v>
      </c>
      <c r="F18" s="52"/>
      <c r="G18" s="52">
        <f>H18+I18+J18</f>
        <v>0</v>
      </c>
      <c r="H18" s="52"/>
      <c r="I18" s="52"/>
      <c r="J18" s="52"/>
      <c r="K18" s="53">
        <f t="shared" si="1"/>
        <v>-2000</v>
      </c>
      <c r="L18" s="4">
        <f t="shared" si="2"/>
        <v>0</v>
      </c>
    </row>
    <row r="19" spans="1:12" ht="30.75" customHeight="1">
      <c r="A19" s="6" t="s">
        <v>16</v>
      </c>
      <c r="B19" s="6"/>
      <c r="C19" s="48">
        <f aca="true" t="shared" si="5" ref="C19:J19">C20+C30</f>
        <v>163138.3</v>
      </c>
      <c r="D19" s="48">
        <f t="shared" si="5"/>
        <v>0</v>
      </c>
      <c r="E19" s="48">
        <f t="shared" si="5"/>
        <v>79295.2</v>
      </c>
      <c r="F19" s="48">
        <f t="shared" si="5"/>
        <v>83843.1</v>
      </c>
      <c r="G19" s="48">
        <f t="shared" si="5"/>
        <v>21851.699999999997</v>
      </c>
      <c r="H19" s="48">
        <f t="shared" si="5"/>
        <v>0</v>
      </c>
      <c r="I19" s="48">
        <f t="shared" si="5"/>
        <v>0</v>
      </c>
      <c r="J19" s="48">
        <f t="shared" si="5"/>
        <v>21851.699999999997</v>
      </c>
      <c r="K19" s="49">
        <f t="shared" si="1"/>
        <v>-141286.59999999998</v>
      </c>
      <c r="L19" s="29">
        <f t="shared" si="2"/>
        <v>13.394586065933014</v>
      </c>
    </row>
    <row r="20" spans="1:12" ht="15.75" customHeight="1">
      <c r="A20" s="7" t="s">
        <v>20</v>
      </c>
      <c r="B20" s="19"/>
      <c r="C20" s="54">
        <f>C21+C22+C29</f>
        <v>114826.1</v>
      </c>
      <c r="D20" s="54">
        <f aca="true" t="shared" si="6" ref="D20:J20">D21+D22+D29</f>
        <v>0</v>
      </c>
      <c r="E20" s="54">
        <f t="shared" si="6"/>
        <v>59295.2</v>
      </c>
      <c r="F20" s="54">
        <f t="shared" si="6"/>
        <v>55530.9</v>
      </c>
      <c r="G20" s="54">
        <f t="shared" si="6"/>
        <v>21851.699999999997</v>
      </c>
      <c r="H20" s="54">
        <f t="shared" si="6"/>
        <v>0</v>
      </c>
      <c r="I20" s="54">
        <f t="shared" si="6"/>
        <v>0</v>
      </c>
      <c r="J20" s="54">
        <f t="shared" si="6"/>
        <v>21851.699999999997</v>
      </c>
      <c r="K20" s="51">
        <f t="shared" si="1"/>
        <v>-92974.40000000001</v>
      </c>
      <c r="L20" s="30">
        <f t="shared" si="2"/>
        <v>19.030255316517756</v>
      </c>
    </row>
    <row r="21" spans="1:12" ht="34.5" customHeight="1">
      <c r="A21" s="9" t="s">
        <v>100</v>
      </c>
      <c r="B21" s="36" t="s">
        <v>29</v>
      </c>
      <c r="C21" s="52">
        <f aca="true" t="shared" si="7" ref="C21:C29">D21+E21+F21</f>
        <v>35000</v>
      </c>
      <c r="D21" s="52"/>
      <c r="E21" s="52"/>
      <c r="F21" s="52">
        <v>35000</v>
      </c>
      <c r="G21" s="52">
        <f aca="true" t="shared" si="8" ref="G21:G29">H21+I21+J21</f>
        <v>11195.3</v>
      </c>
      <c r="H21" s="52"/>
      <c r="I21" s="52"/>
      <c r="J21" s="52">
        <v>11195.3</v>
      </c>
      <c r="K21" s="53">
        <f t="shared" si="1"/>
        <v>-23804.7</v>
      </c>
      <c r="L21" s="4">
        <f t="shared" si="2"/>
        <v>31.986571428571427</v>
      </c>
    </row>
    <row r="22" spans="1:12" ht="34.5" customHeight="1">
      <c r="A22" s="9" t="s">
        <v>115</v>
      </c>
      <c r="B22" s="36" t="s">
        <v>29</v>
      </c>
      <c r="C22" s="52">
        <f>C24+C25+C26+C27+C28</f>
        <v>59601.00000000001</v>
      </c>
      <c r="D22" s="52">
        <f aca="true" t="shared" si="9" ref="D22:J22">D24+D25+D26+D27+D28</f>
        <v>0</v>
      </c>
      <c r="E22" s="52">
        <f t="shared" si="9"/>
        <v>39070.1</v>
      </c>
      <c r="F22" s="52">
        <f t="shared" si="9"/>
        <v>20530.9</v>
      </c>
      <c r="G22" s="52">
        <f t="shared" si="9"/>
        <v>10656.4</v>
      </c>
      <c r="H22" s="52">
        <f t="shared" si="9"/>
        <v>0</v>
      </c>
      <c r="I22" s="52">
        <f t="shared" si="9"/>
        <v>0</v>
      </c>
      <c r="J22" s="52">
        <f t="shared" si="9"/>
        <v>10656.4</v>
      </c>
      <c r="K22" s="53">
        <f t="shared" si="1"/>
        <v>-48944.600000000006</v>
      </c>
      <c r="L22" s="4">
        <f t="shared" si="2"/>
        <v>17.879565779097664</v>
      </c>
    </row>
    <row r="23" spans="1:12" ht="18.75" customHeight="1">
      <c r="A23" s="9" t="s">
        <v>116</v>
      </c>
      <c r="B23" s="36"/>
      <c r="C23" s="52"/>
      <c r="D23" s="52"/>
      <c r="E23" s="52"/>
      <c r="F23" s="52"/>
      <c r="G23" s="52"/>
      <c r="H23" s="52"/>
      <c r="I23" s="52"/>
      <c r="J23" s="52"/>
      <c r="K23" s="53"/>
      <c r="L23" s="4"/>
    </row>
    <row r="24" spans="1:12" ht="18.75" customHeight="1">
      <c r="A24" s="63" t="s">
        <v>117</v>
      </c>
      <c r="B24" s="36"/>
      <c r="C24" s="52">
        <f t="shared" si="7"/>
        <v>25262.5</v>
      </c>
      <c r="D24" s="52"/>
      <c r="E24" s="24">
        <v>25262.5</v>
      </c>
      <c r="F24" s="52"/>
      <c r="G24" s="52">
        <f t="shared" si="8"/>
        <v>0</v>
      </c>
      <c r="H24" s="52"/>
      <c r="I24" s="52"/>
      <c r="J24" s="52"/>
      <c r="K24" s="53">
        <f t="shared" si="1"/>
        <v>-25262.5</v>
      </c>
      <c r="L24" s="4">
        <f t="shared" si="2"/>
        <v>0</v>
      </c>
    </row>
    <row r="25" spans="1:12" ht="24" customHeight="1">
      <c r="A25" s="63" t="s">
        <v>118</v>
      </c>
      <c r="B25" s="36"/>
      <c r="C25" s="52">
        <f t="shared" si="7"/>
        <v>8747.800000000001</v>
      </c>
      <c r="D25" s="52"/>
      <c r="E25" s="24">
        <v>8340.2</v>
      </c>
      <c r="F25" s="52">
        <v>407.6</v>
      </c>
      <c r="G25" s="52">
        <f t="shared" si="8"/>
        <v>0</v>
      </c>
      <c r="H25" s="52"/>
      <c r="I25" s="52"/>
      <c r="J25" s="52"/>
      <c r="K25" s="53">
        <f t="shared" si="1"/>
        <v>-8747.800000000001</v>
      </c>
      <c r="L25" s="4">
        <f t="shared" si="2"/>
        <v>0</v>
      </c>
    </row>
    <row r="26" spans="1:12" ht="22.5" customHeight="1">
      <c r="A26" s="63" t="s">
        <v>119</v>
      </c>
      <c r="B26" s="36"/>
      <c r="C26" s="52">
        <f t="shared" si="7"/>
        <v>14931.3</v>
      </c>
      <c r="D26" s="52"/>
      <c r="E26" s="24">
        <v>5467.4</v>
      </c>
      <c r="F26" s="52">
        <v>9463.9</v>
      </c>
      <c r="G26" s="52">
        <f t="shared" si="8"/>
        <v>0</v>
      </c>
      <c r="H26" s="52"/>
      <c r="I26" s="52"/>
      <c r="J26" s="52"/>
      <c r="K26" s="53">
        <f t="shared" si="1"/>
        <v>-14931.3</v>
      </c>
      <c r="L26" s="4">
        <f t="shared" si="2"/>
        <v>0</v>
      </c>
    </row>
    <row r="27" spans="1:12" ht="24" customHeight="1">
      <c r="A27" s="63" t="s">
        <v>120</v>
      </c>
      <c r="B27" s="36"/>
      <c r="C27" s="52">
        <f t="shared" si="7"/>
        <v>459.4</v>
      </c>
      <c r="D27" s="52"/>
      <c r="E27" s="52"/>
      <c r="F27" s="52">
        <v>459.4</v>
      </c>
      <c r="G27" s="52">
        <f t="shared" si="8"/>
        <v>459.4</v>
      </c>
      <c r="H27" s="52"/>
      <c r="I27" s="52"/>
      <c r="J27" s="52">
        <v>459.4</v>
      </c>
      <c r="K27" s="53">
        <f t="shared" si="1"/>
        <v>0</v>
      </c>
      <c r="L27" s="4">
        <f t="shared" si="2"/>
        <v>100</v>
      </c>
    </row>
    <row r="28" spans="1:12" ht="19.5" customHeight="1">
      <c r="A28" s="63" t="s">
        <v>121</v>
      </c>
      <c r="B28" s="36"/>
      <c r="C28" s="52">
        <f t="shared" si="7"/>
        <v>10200</v>
      </c>
      <c r="D28" s="52"/>
      <c r="E28" s="52"/>
      <c r="F28" s="52">
        <v>10200</v>
      </c>
      <c r="G28" s="52">
        <f t="shared" si="8"/>
        <v>10197</v>
      </c>
      <c r="H28" s="52"/>
      <c r="I28" s="52"/>
      <c r="J28" s="52">
        <v>10197</v>
      </c>
      <c r="K28" s="53">
        <f t="shared" si="1"/>
        <v>-3</v>
      </c>
      <c r="L28" s="4">
        <f t="shared" si="2"/>
        <v>99.97058823529412</v>
      </c>
    </row>
    <row r="29" spans="1:12" ht="30.75" customHeight="1">
      <c r="A29" s="15" t="s">
        <v>37</v>
      </c>
      <c r="B29" s="36"/>
      <c r="C29" s="52">
        <f t="shared" si="7"/>
        <v>20225.1</v>
      </c>
      <c r="D29" s="52"/>
      <c r="E29" s="52">
        <v>20225.1</v>
      </c>
      <c r="F29" s="52"/>
      <c r="G29" s="52">
        <f t="shared" si="8"/>
        <v>0</v>
      </c>
      <c r="H29" s="52"/>
      <c r="I29" s="52"/>
      <c r="J29" s="52"/>
      <c r="K29" s="53">
        <f t="shared" si="1"/>
        <v>-20225.1</v>
      </c>
      <c r="L29" s="4">
        <f t="shared" si="2"/>
        <v>0</v>
      </c>
    </row>
    <row r="30" spans="1:12" ht="17.25" customHeight="1">
      <c r="A30" s="7" t="s">
        <v>13</v>
      </c>
      <c r="B30" s="19"/>
      <c r="C30" s="54">
        <f aca="true" t="shared" si="10" ref="C30:J30">C31+C32+C33</f>
        <v>48312.2</v>
      </c>
      <c r="D30" s="54">
        <f t="shared" si="10"/>
        <v>0</v>
      </c>
      <c r="E30" s="54">
        <f t="shared" si="10"/>
        <v>20000</v>
      </c>
      <c r="F30" s="54">
        <f t="shared" si="10"/>
        <v>28312.2</v>
      </c>
      <c r="G30" s="54">
        <f t="shared" si="10"/>
        <v>0</v>
      </c>
      <c r="H30" s="54">
        <f t="shared" si="10"/>
        <v>0</v>
      </c>
      <c r="I30" s="54">
        <f t="shared" si="10"/>
        <v>0</v>
      </c>
      <c r="J30" s="54">
        <f t="shared" si="10"/>
        <v>0</v>
      </c>
      <c r="K30" s="53">
        <f t="shared" si="1"/>
        <v>-48312.2</v>
      </c>
      <c r="L30" s="4">
        <f t="shared" si="2"/>
        <v>0</v>
      </c>
    </row>
    <row r="31" spans="1:12" ht="45.75" customHeight="1">
      <c r="A31" s="9" t="s">
        <v>61</v>
      </c>
      <c r="B31" s="36" t="s">
        <v>29</v>
      </c>
      <c r="C31" s="55">
        <f>D31+E31+F31</f>
        <v>3000</v>
      </c>
      <c r="D31" s="55"/>
      <c r="E31" s="55"/>
      <c r="F31" s="55">
        <v>3000</v>
      </c>
      <c r="G31" s="55">
        <f>H31+I31+J31</f>
        <v>0</v>
      </c>
      <c r="H31" s="55"/>
      <c r="I31" s="55"/>
      <c r="J31" s="55"/>
      <c r="K31" s="55">
        <f t="shared" si="1"/>
        <v>-3000</v>
      </c>
      <c r="L31" s="12">
        <f t="shared" si="2"/>
        <v>0</v>
      </c>
    </row>
    <row r="32" spans="1:12" ht="81" customHeight="1">
      <c r="A32" s="9" t="s">
        <v>63</v>
      </c>
      <c r="B32" s="36" t="s">
        <v>29</v>
      </c>
      <c r="C32" s="55">
        <f>D32+E32+F32</f>
        <v>43312.2</v>
      </c>
      <c r="D32" s="55"/>
      <c r="E32" s="55">
        <v>20000</v>
      </c>
      <c r="F32" s="55">
        <v>23312.2</v>
      </c>
      <c r="G32" s="55">
        <f>H32+I32+J32</f>
        <v>0</v>
      </c>
      <c r="H32" s="55"/>
      <c r="I32" s="55"/>
      <c r="J32" s="55"/>
      <c r="K32" s="55">
        <f t="shared" si="1"/>
        <v>-43312.2</v>
      </c>
      <c r="L32" s="12">
        <f t="shared" si="2"/>
        <v>0</v>
      </c>
    </row>
    <row r="33" spans="1:12" ht="90.75" customHeight="1">
      <c r="A33" s="39" t="s">
        <v>94</v>
      </c>
      <c r="B33" s="36" t="s">
        <v>29</v>
      </c>
      <c r="C33" s="55">
        <f>D33+E33+F33</f>
        <v>2000</v>
      </c>
      <c r="D33" s="55"/>
      <c r="E33" s="55"/>
      <c r="F33" s="55">
        <v>2000</v>
      </c>
      <c r="G33" s="55">
        <f>H33+I33+J33</f>
        <v>0</v>
      </c>
      <c r="H33" s="55"/>
      <c r="I33" s="55"/>
      <c r="J33" s="55"/>
      <c r="K33" s="55">
        <f t="shared" si="1"/>
        <v>-2000</v>
      </c>
      <c r="L33" s="12">
        <f t="shared" si="2"/>
        <v>0</v>
      </c>
    </row>
    <row r="34" spans="1:12" ht="33" customHeight="1">
      <c r="A34" s="11" t="s">
        <v>17</v>
      </c>
      <c r="B34" s="37"/>
      <c r="C34" s="56">
        <f aca="true" t="shared" si="11" ref="C34:J34">C35+C55</f>
        <v>303938.3</v>
      </c>
      <c r="D34" s="56">
        <f t="shared" si="11"/>
        <v>0</v>
      </c>
      <c r="E34" s="56">
        <f t="shared" si="11"/>
        <v>21550</v>
      </c>
      <c r="F34" s="56">
        <f t="shared" si="11"/>
        <v>282388.3</v>
      </c>
      <c r="G34" s="56">
        <f t="shared" si="11"/>
        <v>58227</v>
      </c>
      <c r="H34" s="56">
        <f t="shared" si="11"/>
        <v>0</v>
      </c>
      <c r="I34" s="56">
        <f t="shared" si="11"/>
        <v>0</v>
      </c>
      <c r="J34" s="56">
        <f t="shared" si="11"/>
        <v>58227</v>
      </c>
      <c r="K34" s="56">
        <f t="shared" si="1"/>
        <v>-245711.3</v>
      </c>
      <c r="L34" s="13">
        <f t="shared" si="2"/>
        <v>19.157506638682918</v>
      </c>
    </row>
    <row r="35" spans="1:12" ht="27.75" customHeight="1">
      <c r="A35" s="7" t="s">
        <v>14</v>
      </c>
      <c r="B35" s="19"/>
      <c r="C35" s="50">
        <f>C36+C38+C40+C42+C44+C46+C48+C50+C52+C54</f>
        <v>293638.3</v>
      </c>
      <c r="D35" s="50">
        <f aca="true" t="shared" si="12" ref="D35:J35">D36+D38+D40+D42+D44+D46+D48+D50+D52+D54</f>
        <v>0</v>
      </c>
      <c r="E35" s="50">
        <f t="shared" si="12"/>
        <v>11250</v>
      </c>
      <c r="F35" s="50">
        <f t="shared" si="12"/>
        <v>282388.3</v>
      </c>
      <c r="G35" s="50">
        <f t="shared" si="12"/>
        <v>58227</v>
      </c>
      <c r="H35" s="50">
        <f t="shared" si="12"/>
        <v>0</v>
      </c>
      <c r="I35" s="50">
        <f t="shared" si="12"/>
        <v>0</v>
      </c>
      <c r="J35" s="50">
        <f t="shared" si="12"/>
        <v>58227</v>
      </c>
      <c r="K35" s="50">
        <f t="shared" si="1"/>
        <v>-235411.3</v>
      </c>
      <c r="L35" s="32">
        <f t="shared" si="2"/>
        <v>19.829497718792133</v>
      </c>
    </row>
    <row r="36" spans="1:12" ht="66.75" customHeight="1">
      <c r="A36" s="8" t="s">
        <v>42</v>
      </c>
      <c r="B36" s="36" t="s">
        <v>29</v>
      </c>
      <c r="C36" s="55">
        <f aca="true" t="shared" si="13" ref="C36:C54">D36+E36+F36</f>
        <v>14982.6</v>
      </c>
      <c r="D36" s="55"/>
      <c r="E36" s="55"/>
      <c r="F36" s="55">
        <v>14982.6</v>
      </c>
      <c r="G36" s="55">
        <f>H36+I36+J36</f>
        <v>5314.9</v>
      </c>
      <c r="H36" s="55"/>
      <c r="I36" s="55"/>
      <c r="J36" s="55">
        <v>5314.9</v>
      </c>
      <c r="K36" s="55">
        <f t="shared" si="1"/>
        <v>-9667.7</v>
      </c>
      <c r="L36" s="12">
        <f t="shared" si="2"/>
        <v>35.473816293567204</v>
      </c>
    </row>
    <row r="37" spans="1:12" ht="45.75" customHeight="1">
      <c r="A37" s="41" t="s">
        <v>64</v>
      </c>
      <c r="B37" s="36"/>
      <c r="C37" s="55">
        <f t="shared" si="13"/>
        <v>352.2</v>
      </c>
      <c r="D37" s="55"/>
      <c r="E37" s="55"/>
      <c r="F37" s="55">
        <v>352.2</v>
      </c>
      <c r="G37" s="55">
        <f>H37+I37+J37</f>
        <v>57.8</v>
      </c>
      <c r="H37" s="55"/>
      <c r="I37" s="55"/>
      <c r="J37" s="55">
        <v>57.8</v>
      </c>
      <c r="K37" s="55">
        <f t="shared" si="1"/>
        <v>-294.4</v>
      </c>
      <c r="L37" s="12">
        <f t="shared" si="2"/>
        <v>16.41113003975014</v>
      </c>
    </row>
    <row r="38" spans="1:12" ht="81.75" customHeight="1">
      <c r="A38" s="8" t="s">
        <v>43</v>
      </c>
      <c r="B38" s="36" t="s">
        <v>29</v>
      </c>
      <c r="C38" s="55">
        <f t="shared" si="13"/>
        <v>63322.1</v>
      </c>
      <c r="D38" s="55"/>
      <c r="E38" s="55"/>
      <c r="F38" s="55">
        <v>63322.1</v>
      </c>
      <c r="G38" s="55">
        <f aca="true" t="shared" si="14" ref="G38:G56">H38+I38+J38</f>
        <v>24251</v>
      </c>
      <c r="H38" s="55"/>
      <c r="I38" s="55"/>
      <c r="J38" s="55">
        <v>24251</v>
      </c>
      <c r="K38" s="55">
        <f t="shared" si="1"/>
        <v>-39071.1</v>
      </c>
      <c r="L38" s="12">
        <f t="shared" si="2"/>
        <v>38.2978454599579</v>
      </c>
    </row>
    <row r="39" spans="1:12" ht="47.25" customHeight="1">
      <c r="A39" s="41" t="s">
        <v>65</v>
      </c>
      <c r="B39" s="36"/>
      <c r="C39" s="55">
        <f t="shared" si="13"/>
        <v>1373.3</v>
      </c>
      <c r="D39" s="55"/>
      <c r="E39" s="55"/>
      <c r="F39" s="55">
        <v>1373.3</v>
      </c>
      <c r="G39" s="55">
        <f t="shared" si="14"/>
        <v>348.2</v>
      </c>
      <c r="H39" s="55"/>
      <c r="I39" s="55"/>
      <c r="J39" s="55">
        <v>348.2</v>
      </c>
      <c r="K39" s="55">
        <f t="shared" si="1"/>
        <v>-1025.1</v>
      </c>
      <c r="L39" s="12">
        <f t="shared" si="2"/>
        <v>25.3549843442802</v>
      </c>
    </row>
    <row r="40" spans="1:12" ht="63" customHeight="1">
      <c r="A40" s="8" t="s">
        <v>44</v>
      </c>
      <c r="B40" s="36" t="s">
        <v>29</v>
      </c>
      <c r="C40" s="55">
        <f t="shared" si="13"/>
        <v>29119.7</v>
      </c>
      <c r="D40" s="55"/>
      <c r="E40" s="55">
        <v>11250</v>
      </c>
      <c r="F40" s="55">
        <v>17869.7</v>
      </c>
      <c r="G40" s="55">
        <f t="shared" si="14"/>
        <v>3778.5</v>
      </c>
      <c r="H40" s="55"/>
      <c r="I40" s="55"/>
      <c r="J40" s="55">
        <v>3778.5</v>
      </c>
      <c r="K40" s="55">
        <f t="shared" si="1"/>
        <v>-25341.2</v>
      </c>
      <c r="L40" s="12">
        <f t="shared" si="2"/>
        <v>12.975751810629918</v>
      </c>
    </row>
    <row r="41" spans="1:12" ht="47.25" customHeight="1">
      <c r="A41" s="8" t="s">
        <v>66</v>
      </c>
      <c r="B41" s="36"/>
      <c r="C41" s="55">
        <f t="shared" si="13"/>
        <v>373.7</v>
      </c>
      <c r="D41" s="55"/>
      <c r="E41" s="55"/>
      <c r="F41" s="55">
        <v>373.7</v>
      </c>
      <c r="G41" s="55">
        <f t="shared" si="14"/>
        <v>41.1</v>
      </c>
      <c r="H41" s="55"/>
      <c r="I41" s="55"/>
      <c r="J41" s="55">
        <v>41.1</v>
      </c>
      <c r="K41" s="55">
        <f t="shared" si="1"/>
        <v>-332.59999999999997</v>
      </c>
      <c r="L41" s="12">
        <f t="shared" si="2"/>
        <v>10.998126839710999</v>
      </c>
    </row>
    <row r="42" spans="1:12" ht="63" customHeight="1">
      <c r="A42" s="44" t="s">
        <v>67</v>
      </c>
      <c r="B42" s="36" t="s">
        <v>29</v>
      </c>
      <c r="C42" s="55">
        <f t="shared" si="13"/>
        <v>53442.9</v>
      </c>
      <c r="D42" s="55"/>
      <c r="E42" s="55"/>
      <c r="F42" s="55">
        <v>53442.9</v>
      </c>
      <c r="G42" s="55">
        <f>H42+I42+J42</f>
        <v>6644.5</v>
      </c>
      <c r="H42" s="55"/>
      <c r="I42" s="55"/>
      <c r="J42" s="55">
        <v>6644.5</v>
      </c>
      <c r="K42" s="55">
        <f t="shared" si="1"/>
        <v>-46798.4</v>
      </c>
      <c r="L42" s="12">
        <f t="shared" si="2"/>
        <v>12.43289566995803</v>
      </c>
    </row>
    <row r="43" spans="1:12" ht="51.75" customHeight="1">
      <c r="A43" s="8" t="s">
        <v>68</v>
      </c>
      <c r="B43" s="36"/>
      <c r="C43" s="55">
        <f t="shared" si="13"/>
        <v>1186.8</v>
      </c>
      <c r="D43" s="55"/>
      <c r="E43" s="55"/>
      <c r="F43" s="55">
        <v>1186.8</v>
      </c>
      <c r="G43" s="55">
        <f t="shared" si="14"/>
        <v>72.3</v>
      </c>
      <c r="H43" s="55"/>
      <c r="I43" s="55"/>
      <c r="J43" s="55">
        <v>72.3</v>
      </c>
      <c r="K43" s="55">
        <f t="shared" si="1"/>
        <v>-1114.5</v>
      </c>
      <c r="L43" s="12">
        <f t="shared" si="2"/>
        <v>6.09201213346815</v>
      </c>
    </row>
    <row r="44" spans="1:12" ht="78" customHeight="1">
      <c r="A44" s="8" t="s">
        <v>45</v>
      </c>
      <c r="B44" s="36" t="s">
        <v>29</v>
      </c>
      <c r="C44" s="55">
        <f t="shared" si="13"/>
        <v>81771</v>
      </c>
      <c r="D44" s="55"/>
      <c r="E44" s="55"/>
      <c r="F44" s="55">
        <v>81771</v>
      </c>
      <c r="G44" s="55">
        <f t="shared" si="14"/>
        <v>215.5</v>
      </c>
      <c r="H44" s="55"/>
      <c r="I44" s="55"/>
      <c r="J44" s="55">
        <v>215.5</v>
      </c>
      <c r="K44" s="55">
        <f t="shared" si="1"/>
        <v>-81555.5</v>
      </c>
      <c r="L44" s="12">
        <f t="shared" si="2"/>
        <v>0.26354086412053174</v>
      </c>
    </row>
    <row r="45" spans="1:12" ht="49.5" customHeight="1">
      <c r="A45" s="8" t="s">
        <v>69</v>
      </c>
      <c r="B45" s="36"/>
      <c r="C45" s="55">
        <f t="shared" si="13"/>
        <v>1891</v>
      </c>
      <c r="D45" s="55"/>
      <c r="E45" s="55"/>
      <c r="F45" s="55">
        <v>1891</v>
      </c>
      <c r="G45" s="55">
        <f t="shared" si="14"/>
        <v>215.5</v>
      </c>
      <c r="H45" s="55"/>
      <c r="I45" s="55"/>
      <c r="J45" s="55">
        <v>215.5</v>
      </c>
      <c r="K45" s="55">
        <f t="shared" si="1"/>
        <v>-1675.5</v>
      </c>
      <c r="L45" s="12">
        <f t="shared" si="2"/>
        <v>11.396086726599682</v>
      </c>
    </row>
    <row r="46" spans="1:12" ht="80.25" customHeight="1">
      <c r="A46" s="9" t="s">
        <v>70</v>
      </c>
      <c r="B46" s="36" t="s">
        <v>29</v>
      </c>
      <c r="C46" s="55">
        <f t="shared" si="13"/>
        <v>10000</v>
      </c>
      <c r="D46" s="55"/>
      <c r="E46" s="55"/>
      <c r="F46" s="55">
        <v>10000</v>
      </c>
      <c r="G46" s="55">
        <f>H46+I46+J46</f>
        <v>22.6</v>
      </c>
      <c r="H46" s="55"/>
      <c r="I46" s="55"/>
      <c r="J46" s="55">
        <v>22.6</v>
      </c>
      <c r="K46" s="55">
        <f t="shared" si="1"/>
        <v>-9977.4</v>
      </c>
      <c r="L46" s="12">
        <f t="shared" si="2"/>
        <v>0.22600000000000003</v>
      </c>
    </row>
    <row r="47" spans="1:12" ht="50.25" customHeight="1">
      <c r="A47" s="8" t="s">
        <v>71</v>
      </c>
      <c r="B47" s="36"/>
      <c r="C47" s="55">
        <f t="shared" si="13"/>
        <v>1442</v>
      </c>
      <c r="D47" s="55"/>
      <c r="E47" s="55"/>
      <c r="F47" s="52">
        <v>1442</v>
      </c>
      <c r="G47" s="55">
        <f t="shared" si="14"/>
        <v>22.6</v>
      </c>
      <c r="H47" s="55"/>
      <c r="I47" s="55"/>
      <c r="J47" s="55">
        <v>22.6</v>
      </c>
      <c r="K47" s="55">
        <f t="shared" si="1"/>
        <v>-1419.4</v>
      </c>
      <c r="L47" s="12">
        <f t="shared" si="2"/>
        <v>1.5672676837725381</v>
      </c>
    </row>
    <row r="48" spans="1:12" ht="78.75" customHeight="1">
      <c r="A48" s="8" t="s">
        <v>72</v>
      </c>
      <c r="B48" s="36" t="s">
        <v>29</v>
      </c>
      <c r="C48" s="55">
        <f t="shared" si="13"/>
        <v>18000</v>
      </c>
      <c r="D48" s="55"/>
      <c r="E48" s="55"/>
      <c r="F48" s="55">
        <v>18000</v>
      </c>
      <c r="G48" s="55">
        <f t="shared" si="14"/>
        <v>18000</v>
      </c>
      <c r="H48" s="55"/>
      <c r="I48" s="55"/>
      <c r="J48" s="55">
        <v>18000</v>
      </c>
      <c r="K48" s="55">
        <f t="shared" si="1"/>
        <v>0</v>
      </c>
      <c r="L48" s="12">
        <f t="shared" si="2"/>
        <v>100</v>
      </c>
    </row>
    <row r="49" spans="1:12" ht="48.75" customHeight="1">
      <c r="A49" s="8" t="s">
        <v>69</v>
      </c>
      <c r="B49" s="36"/>
      <c r="C49" s="55">
        <f t="shared" si="13"/>
        <v>2413.3</v>
      </c>
      <c r="D49" s="55"/>
      <c r="E49" s="55"/>
      <c r="F49" s="55">
        <v>2413.3</v>
      </c>
      <c r="G49" s="55">
        <f>H49+I49+J49</f>
        <v>2413.3</v>
      </c>
      <c r="H49" s="55"/>
      <c r="I49" s="55"/>
      <c r="J49" s="55">
        <v>2413.3</v>
      </c>
      <c r="K49" s="55">
        <f t="shared" si="1"/>
        <v>0</v>
      </c>
      <c r="L49" s="12">
        <f t="shared" si="2"/>
        <v>100</v>
      </c>
    </row>
    <row r="50" spans="1:12" ht="129.75" customHeight="1">
      <c r="A50" s="8" t="s">
        <v>55</v>
      </c>
      <c r="B50" s="36" t="s">
        <v>29</v>
      </c>
      <c r="C50" s="55">
        <f t="shared" si="13"/>
        <v>10000</v>
      </c>
      <c r="D50" s="55"/>
      <c r="E50" s="55"/>
      <c r="F50" s="55">
        <v>10000</v>
      </c>
      <c r="G50" s="55">
        <f t="shared" si="14"/>
        <v>0</v>
      </c>
      <c r="H50" s="55"/>
      <c r="I50" s="55"/>
      <c r="J50" s="55"/>
      <c r="K50" s="55">
        <f t="shared" si="1"/>
        <v>-10000</v>
      </c>
      <c r="L50" s="12">
        <f t="shared" si="2"/>
        <v>0</v>
      </c>
    </row>
    <row r="51" spans="1:12" ht="48.75" customHeight="1">
      <c r="A51" s="8" t="s">
        <v>68</v>
      </c>
      <c r="B51" s="36" t="s">
        <v>29</v>
      </c>
      <c r="C51" s="55">
        <f t="shared" si="13"/>
        <v>1695.6</v>
      </c>
      <c r="D51" s="55"/>
      <c r="E51" s="55"/>
      <c r="F51" s="55">
        <v>1695.6</v>
      </c>
      <c r="G51" s="55">
        <f>H51+I51+J51</f>
        <v>0</v>
      </c>
      <c r="H51" s="55"/>
      <c r="I51" s="55"/>
      <c r="J51" s="55"/>
      <c r="K51" s="55">
        <f t="shared" si="1"/>
        <v>-1695.6</v>
      </c>
      <c r="L51" s="12">
        <f t="shared" si="2"/>
        <v>0</v>
      </c>
    </row>
    <row r="52" spans="1:12" ht="126" customHeight="1">
      <c r="A52" s="8" t="s">
        <v>56</v>
      </c>
      <c r="B52" s="36" t="s">
        <v>29</v>
      </c>
      <c r="C52" s="55">
        <f t="shared" si="13"/>
        <v>10000</v>
      </c>
      <c r="D52" s="55"/>
      <c r="E52" s="55"/>
      <c r="F52" s="55">
        <v>10000</v>
      </c>
      <c r="G52" s="55">
        <f t="shared" si="14"/>
        <v>0</v>
      </c>
      <c r="H52" s="55"/>
      <c r="I52" s="55"/>
      <c r="J52" s="55"/>
      <c r="K52" s="55">
        <f t="shared" si="1"/>
        <v>-10000</v>
      </c>
      <c r="L52" s="12">
        <f t="shared" si="2"/>
        <v>0</v>
      </c>
    </row>
    <row r="53" spans="1:12" ht="48.75" customHeight="1">
      <c r="A53" s="8" t="s">
        <v>69</v>
      </c>
      <c r="B53" s="36"/>
      <c r="C53" s="55">
        <f t="shared" si="13"/>
        <v>799.6</v>
      </c>
      <c r="D53" s="55"/>
      <c r="E53" s="55"/>
      <c r="F53" s="55">
        <v>799.6</v>
      </c>
      <c r="G53" s="55">
        <f t="shared" si="14"/>
        <v>0</v>
      </c>
      <c r="H53" s="55"/>
      <c r="I53" s="55"/>
      <c r="J53" s="55"/>
      <c r="K53" s="55">
        <f t="shared" si="1"/>
        <v>-799.6</v>
      </c>
      <c r="L53" s="12">
        <f t="shared" si="2"/>
        <v>0</v>
      </c>
    </row>
    <row r="54" spans="1:12" ht="66.75" customHeight="1">
      <c r="A54" s="8" t="s">
        <v>124</v>
      </c>
      <c r="B54" s="36" t="s">
        <v>29</v>
      </c>
      <c r="C54" s="55">
        <f t="shared" si="13"/>
        <v>3000</v>
      </c>
      <c r="D54" s="55"/>
      <c r="E54" s="55"/>
      <c r="F54" s="55">
        <v>3000</v>
      </c>
      <c r="G54" s="55">
        <f>H54+I54+J54</f>
        <v>0</v>
      </c>
      <c r="H54" s="55"/>
      <c r="I54" s="55"/>
      <c r="J54" s="58"/>
      <c r="K54" s="55">
        <f t="shared" si="1"/>
        <v>-3000</v>
      </c>
      <c r="L54" s="12">
        <f t="shared" si="2"/>
        <v>0</v>
      </c>
    </row>
    <row r="55" spans="1:12" ht="29.25" customHeight="1">
      <c r="A55" s="10" t="s">
        <v>40</v>
      </c>
      <c r="B55" s="36"/>
      <c r="C55" s="55">
        <f aca="true" t="shared" si="15" ref="C55:J55">C56</f>
        <v>10300</v>
      </c>
      <c r="D55" s="55">
        <f t="shared" si="15"/>
        <v>0</v>
      </c>
      <c r="E55" s="55">
        <f t="shared" si="15"/>
        <v>10300</v>
      </c>
      <c r="F55" s="55">
        <f t="shared" si="15"/>
        <v>0</v>
      </c>
      <c r="G55" s="55">
        <f t="shared" si="14"/>
        <v>0</v>
      </c>
      <c r="H55" s="55">
        <f t="shared" si="15"/>
        <v>0</v>
      </c>
      <c r="I55" s="55">
        <f t="shared" si="15"/>
        <v>0</v>
      </c>
      <c r="J55" s="55">
        <f t="shared" si="15"/>
        <v>0</v>
      </c>
      <c r="K55" s="55">
        <f t="shared" si="1"/>
        <v>-10300</v>
      </c>
      <c r="L55" s="12">
        <f t="shared" si="2"/>
        <v>0</v>
      </c>
    </row>
    <row r="56" spans="1:12" ht="37.5" customHeight="1">
      <c r="A56" s="9" t="s">
        <v>106</v>
      </c>
      <c r="B56" s="36" t="s">
        <v>29</v>
      </c>
      <c r="C56" s="55">
        <f>D56+E56+F56</f>
        <v>10300</v>
      </c>
      <c r="D56" s="55"/>
      <c r="E56" s="55">
        <v>10300</v>
      </c>
      <c r="F56" s="55"/>
      <c r="G56" s="55">
        <f t="shared" si="14"/>
        <v>0</v>
      </c>
      <c r="H56" s="55"/>
      <c r="I56" s="55"/>
      <c r="J56" s="55"/>
      <c r="K56" s="55">
        <f t="shared" si="1"/>
        <v>-10300</v>
      </c>
      <c r="L56" s="12">
        <f t="shared" si="2"/>
        <v>0</v>
      </c>
    </row>
    <row r="57" spans="1:12" ht="24" customHeight="1">
      <c r="A57" s="33" t="s">
        <v>18</v>
      </c>
      <c r="B57" s="38"/>
      <c r="C57" s="56">
        <f aca="true" t="shared" si="16" ref="C57:F58">C58</f>
        <v>78787</v>
      </c>
      <c r="D57" s="56">
        <f t="shared" si="16"/>
        <v>0</v>
      </c>
      <c r="E57" s="56">
        <f t="shared" si="16"/>
        <v>78787</v>
      </c>
      <c r="F57" s="56">
        <f t="shared" si="16"/>
        <v>0</v>
      </c>
      <c r="G57" s="60">
        <f>H57+I57+J57</f>
        <v>0</v>
      </c>
      <c r="H57" s="56">
        <f aca="true" t="shared" si="17" ref="H57:J58">H58</f>
        <v>0</v>
      </c>
      <c r="I57" s="56">
        <f t="shared" si="17"/>
        <v>0</v>
      </c>
      <c r="J57" s="56">
        <f t="shared" si="17"/>
        <v>0</v>
      </c>
      <c r="K57" s="56">
        <f t="shared" si="1"/>
        <v>-78787</v>
      </c>
      <c r="L57" s="13">
        <f t="shared" si="2"/>
        <v>0</v>
      </c>
    </row>
    <row r="58" spans="1:12" ht="24" customHeight="1">
      <c r="A58" s="10" t="s">
        <v>34</v>
      </c>
      <c r="B58" s="36"/>
      <c r="C58" s="55">
        <f t="shared" si="16"/>
        <v>78787</v>
      </c>
      <c r="D58" s="55">
        <f t="shared" si="16"/>
        <v>0</v>
      </c>
      <c r="E58" s="55">
        <f t="shared" si="16"/>
        <v>78787</v>
      </c>
      <c r="F58" s="55">
        <f t="shared" si="16"/>
        <v>0</v>
      </c>
      <c r="G58" s="55">
        <f>H58+I58+J58</f>
        <v>0</v>
      </c>
      <c r="H58" s="55">
        <f t="shared" si="17"/>
        <v>0</v>
      </c>
      <c r="I58" s="55">
        <f t="shared" si="17"/>
        <v>0</v>
      </c>
      <c r="J58" s="55">
        <f t="shared" si="17"/>
        <v>0</v>
      </c>
      <c r="K58" s="50">
        <f t="shared" si="1"/>
        <v>-78787</v>
      </c>
      <c r="L58" s="32">
        <f t="shared" si="2"/>
        <v>0</v>
      </c>
    </row>
    <row r="59" spans="1:12" ht="35.25" customHeight="1">
      <c r="A59" s="9" t="s">
        <v>114</v>
      </c>
      <c r="B59" s="36" t="s">
        <v>29</v>
      </c>
      <c r="C59" s="55">
        <f>D59+E59+F59</f>
        <v>78787</v>
      </c>
      <c r="D59" s="55"/>
      <c r="E59" s="55">
        <v>78787</v>
      </c>
      <c r="F59" s="55"/>
      <c r="G59" s="55">
        <f>H59+I59+J59</f>
        <v>0</v>
      </c>
      <c r="H59" s="55"/>
      <c r="I59" s="55"/>
      <c r="J59" s="55"/>
      <c r="K59" s="50">
        <f t="shared" si="1"/>
        <v>-78787</v>
      </c>
      <c r="L59" s="32">
        <f t="shared" si="2"/>
        <v>0</v>
      </c>
    </row>
    <row r="60" spans="1:12" ht="35.25" customHeight="1">
      <c r="A60" s="6" t="s">
        <v>32</v>
      </c>
      <c r="B60" s="6"/>
      <c r="C60" s="56">
        <f aca="true" t="shared" si="18" ref="C60:J60">C61+C64</f>
        <v>41539.200000000004</v>
      </c>
      <c r="D60" s="56">
        <f t="shared" si="18"/>
        <v>0</v>
      </c>
      <c r="E60" s="56">
        <f t="shared" si="18"/>
        <v>0</v>
      </c>
      <c r="F60" s="56">
        <f t="shared" si="18"/>
        <v>41539.200000000004</v>
      </c>
      <c r="G60" s="56">
        <f t="shared" si="18"/>
        <v>5809.1</v>
      </c>
      <c r="H60" s="56">
        <f t="shared" si="18"/>
        <v>0</v>
      </c>
      <c r="I60" s="56">
        <f t="shared" si="18"/>
        <v>0</v>
      </c>
      <c r="J60" s="56">
        <f t="shared" si="18"/>
        <v>5809.1</v>
      </c>
      <c r="K60" s="56">
        <f t="shared" si="1"/>
        <v>-35730.100000000006</v>
      </c>
      <c r="L60" s="13">
        <f t="shared" si="2"/>
        <v>13.984621754872506</v>
      </c>
    </row>
    <row r="61" spans="1:12" ht="17.25" customHeight="1">
      <c r="A61" s="7" t="s">
        <v>49</v>
      </c>
      <c r="B61" s="19"/>
      <c r="C61" s="50">
        <f aca="true" t="shared" si="19" ref="C61:J61">C62+C63</f>
        <v>8600</v>
      </c>
      <c r="D61" s="50">
        <f t="shared" si="19"/>
        <v>0</v>
      </c>
      <c r="E61" s="50">
        <f t="shared" si="19"/>
        <v>0</v>
      </c>
      <c r="F61" s="50">
        <f t="shared" si="19"/>
        <v>8600</v>
      </c>
      <c r="G61" s="50">
        <f t="shared" si="19"/>
        <v>0</v>
      </c>
      <c r="H61" s="50">
        <f t="shared" si="19"/>
        <v>0</v>
      </c>
      <c r="I61" s="50">
        <f t="shared" si="19"/>
        <v>0</v>
      </c>
      <c r="J61" s="50">
        <f t="shared" si="19"/>
        <v>0</v>
      </c>
      <c r="K61" s="50">
        <f t="shared" si="1"/>
        <v>-8600</v>
      </c>
      <c r="L61" s="32">
        <f t="shared" si="2"/>
        <v>0</v>
      </c>
    </row>
    <row r="62" spans="1:12" ht="39.75" customHeight="1">
      <c r="A62" s="8" t="s">
        <v>50</v>
      </c>
      <c r="B62" s="36" t="s">
        <v>29</v>
      </c>
      <c r="C62" s="55">
        <f>D62+E62+F62</f>
        <v>6600</v>
      </c>
      <c r="D62" s="55"/>
      <c r="E62" s="55"/>
      <c r="F62" s="55">
        <v>6600</v>
      </c>
      <c r="G62" s="55">
        <f>H62+I62+J62</f>
        <v>0</v>
      </c>
      <c r="H62" s="55"/>
      <c r="I62" s="55"/>
      <c r="J62" s="55"/>
      <c r="K62" s="55">
        <f t="shared" si="1"/>
        <v>-6600</v>
      </c>
      <c r="L62" s="12">
        <f t="shared" si="2"/>
        <v>0</v>
      </c>
    </row>
    <row r="63" spans="1:12" ht="75.75" customHeight="1">
      <c r="A63" s="44" t="s">
        <v>73</v>
      </c>
      <c r="B63" s="36" t="s">
        <v>29</v>
      </c>
      <c r="C63" s="55">
        <f>D63+E63+F63</f>
        <v>2000</v>
      </c>
      <c r="D63" s="55"/>
      <c r="E63" s="55"/>
      <c r="F63" s="55">
        <v>2000</v>
      </c>
      <c r="G63" s="55">
        <f>H63+I63+J63</f>
        <v>0</v>
      </c>
      <c r="H63" s="55"/>
      <c r="I63" s="55"/>
      <c r="J63" s="55"/>
      <c r="K63" s="55">
        <f t="shared" si="1"/>
        <v>-2000</v>
      </c>
      <c r="L63" s="12">
        <f t="shared" si="2"/>
        <v>0</v>
      </c>
    </row>
    <row r="64" spans="1:12" ht="27" customHeight="1">
      <c r="A64" s="7" t="s">
        <v>33</v>
      </c>
      <c r="B64" s="36"/>
      <c r="C64" s="50">
        <f>C65+C67+C69+C71+C72+C73+C74</f>
        <v>32939.200000000004</v>
      </c>
      <c r="D64" s="50">
        <f aca="true" t="shared" si="20" ref="D64:J64">D65+D67+D69+D71+D72+D73+D74</f>
        <v>0</v>
      </c>
      <c r="E64" s="50">
        <f t="shared" si="20"/>
        <v>0</v>
      </c>
      <c r="F64" s="50">
        <f t="shared" si="20"/>
        <v>32939.200000000004</v>
      </c>
      <c r="G64" s="50">
        <f t="shared" si="20"/>
        <v>5809.1</v>
      </c>
      <c r="H64" s="50">
        <f t="shared" si="20"/>
        <v>0</v>
      </c>
      <c r="I64" s="50">
        <f t="shared" si="20"/>
        <v>0</v>
      </c>
      <c r="J64" s="50">
        <f t="shared" si="20"/>
        <v>5809.1</v>
      </c>
      <c r="K64" s="50">
        <f t="shared" si="1"/>
        <v>-27130.100000000006</v>
      </c>
      <c r="L64" s="32">
        <f t="shared" si="2"/>
        <v>17.635826006703258</v>
      </c>
    </row>
    <row r="65" spans="1:12" ht="81" customHeight="1">
      <c r="A65" s="47" t="s">
        <v>51</v>
      </c>
      <c r="B65" s="36" t="s">
        <v>29</v>
      </c>
      <c r="C65" s="55">
        <f aca="true" t="shared" si="21" ref="C65:C74">D65+E65+F65</f>
        <v>5300</v>
      </c>
      <c r="D65" s="55"/>
      <c r="E65" s="55"/>
      <c r="F65" s="55">
        <v>5300</v>
      </c>
      <c r="G65" s="55">
        <f>H65+I65+J65</f>
        <v>2767.5</v>
      </c>
      <c r="H65" s="55"/>
      <c r="I65" s="55"/>
      <c r="J65" s="55">
        <v>2767.5</v>
      </c>
      <c r="K65" s="55">
        <f t="shared" si="1"/>
        <v>-2532.5</v>
      </c>
      <c r="L65" s="12">
        <f t="shared" si="2"/>
        <v>52.21698113207547</v>
      </c>
    </row>
    <row r="66" spans="1:12" ht="51.75" customHeight="1">
      <c r="A66" s="8" t="s">
        <v>74</v>
      </c>
      <c r="B66" s="36"/>
      <c r="C66" s="55">
        <f t="shared" si="21"/>
        <v>2800</v>
      </c>
      <c r="D66" s="55"/>
      <c r="E66" s="55"/>
      <c r="F66" s="55">
        <v>2800</v>
      </c>
      <c r="G66" s="55">
        <f aca="true" t="shared" si="22" ref="G66:G74">H66+I66+J66</f>
        <v>2767.5</v>
      </c>
      <c r="H66" s="55"/>
      <c r="I66" s="55"/>
      <c r="J66" s="55">
        <v>2767.5</v>
      </c>
      <c r="K66" s="55">
        <f t="shared" si="1"/>
        <v>-32.5</v>
      </c>
      <c r="L66" s="12">
        <f t="shared" si="2"/>
        <v>98.83928571428572</v>
      </c>
    </row>
    <row r="67" spans="1:12" ht="63.75" customHeight="1">
      <c r="A67" s="45" t="s">
        <v>52</v>
      </c>
      <c r="B67" s="36" t="s">
        <v>29</v>
      </c>
      <c r="C67" s="55">
        <f t="shared" si="21"/>
        <v>10000</v>
      </c>
      <c r="D67" s="55"/>
      <c r="E67" s="55"/>
      <c r="F67" s="55">
        <v>10000</v>
      </c>
      <c r="G67" s="55">
        <f t="shared" si="22"/>
        <v>1638.5</v>
      </c>
      <c r="H67" s="55"/>
      <c r="I67" s="55"/>
      <c r="J67" s="55">
        <v>1638.5</v>
      </c>
      <c r="K67" s="55">
        <f t="shared" si="1"/>
        <v>-8361.5</v>
      </c>
      <c r="L67" s="12">
        <f t="shared" si="2"/>
        <v>16.384999999999998</v>
      </c>
    </row>
    <row r="68" spans="1:12" ht="48" customHeight="1">
      <c r="A68" s="44" t="s">
        <v>75</v>
      </c>
      <c r="B68" s="36"/>
      <c r="C68" s="55">
        <f t="shared" si="21"/>
        <v>1830.4</v>
      </c>
      <c r="D68" s="55"/>
      <c r="E68" s="55"/>
      <c r="F68" s="55">
        <v>1830.4</v>
      </c>
      <c r="G68" s="55">
        <f t="shared" si="22"/>
        <v>1638.5</v>
      </c>
      <c r="H68" s="55"/>
      <c r="I68" s="55"/>
      <c r="J68" s="55">
        <v>1638.5</v>
      </c>
      <c r="K68" s="55">
        <f t="shared" si="1"/>
        <v>-191.9000000000001</v>
      </c>
      <c r="L68" s="12">
        <f t="shared" si="2"/>
        <v>89.51595279720279</v>
      </c>
    </row>
    <row r="69" spans="1:12" ht="63.75" customHeight="1">
      <c r="A69" s="44" t="s">
        <v>53</v>
      </c>
      <c r="B69" s="36" t="s">
        <v>29</v>
      </c>
      <c r="C69" s="55">
        <f t="shared" si="21"/>
        <v>7999.4</v>
      </c>
      <c r="D69" s="55"/>
      <c r="E69" s="55"/>
      <c r="F69" s="55">
        <v>7999.4</v>
      </c>
      <c r="G69" s="55">
        <f t="shared" si="22"/>
        <v>0</v>
      </c>
      <c r="H69" s="55"/>
      <c r="I69" s="55"/>
      <c r="J69" s="55"/>
      <c r="K69" s="55">
        <f t="shared" si="1"/>
        <v>-7999.4</v>
      </c>
      <c r="L69" s="12">
        <f t="shared" si="2"/>
        <v>0</v>
      </c>
    </row>
    <row r="70" spans="1:12" ht="45" customHeight="1">
      <c r="A70" s="44" t="s">
        <v>76</v>
      </c>
      <c r="B70" s="36"/>
      <c r="C70" s="55">
        <f t="shared" si="21"/>
        <v>2500</v>
      </c>
      <c r="D70" s="55"/>
      <c r="E70" s="55"/>
      <c r="F70" s="55">
        <v>2500</v>
      </c>
      <c r="G70" s="55">
        <f t="shared" si="22"/>
        <v>0</v>
      </c>
      <c r="H70" s="55"/>
      <c r="I70" s="55"/>
      <c r="J70" s="55"/>
      <c r="K70" s="55">
        <f t="shared" si="1"/>
        <v>-2500</v>
      </c>
      <c r="L70" s="12">
        <f t="shared" si="2"/>
        <v>0</v>
      </c>
    </row>
    <row r="71" spans="1:12" ht="93" customHeight="1">
      <c r="A71" s="44" t="s">
        <v>79</v>
      </c>
      <c r="B71" s="36" t="s">
        <v>29</v>
      </c>
      <c r="C71" s="55">
        <f t="shared" si="21"/>
        <v>1500</v>
      </c>
      <c r="D71" s="55"/>
      <c r="E71" s="55"/>
      <c r="F71" s="55">
        <v>1500</v>
      </c>
      <c r="G71" s="55">
        <f>H71+I71+J71</f>
        <v>0</v>
      </c>
      <c r="H71" s="55"/>
      <c r="I71" s="55"/>
      <c r="J71" s="55"/>
      <c r="K71" s="55">
        <f t="shared" si="1"/>
        <v>-1500</v>
      </c>
      <c r="L71" s="12">
        <f t="shared" si="2"/>
        <v>0</v>
      </c>
    </row>
    <row r="72" spans="1:12" ht="53.25" customHeight="1">
      <c r="A72" s="44" t="s">
        <v>77</v>
      </c>
      <c r="B72" s="36" t="s">
        <v>29</v>
      </c>
      <c r="C72" s="55">
        <f t="shared" si="21"/>
        <v>2000</v>
      </c>
      <c r="D72" s="55"/>
      <c r="E72" s="55"/>
      <c r="F72" s="55">
        <v>2000</v>
      </c>
      <c r="G72" s="55">
        <f t="shared" si="22"/>
        <v>0</v>
      </c>
      <c r="H72" s="55"/>
      <c r="I72" s="55"/>
      <c r="J72" s="55"/>
      <c r="K72" s="55">
        <f t="shared" si="1"/>
        <v>-2000</v>
      </c>
      <c r="L72" s="12">
        <f t="shared" si="2"/>
        <v>0</v>
      </c>
    </row>
    <row r="73" spans="1:12" ht="63" customHeight="1">
      <c r="A73" s="44" t="s">
        <v>122</v>
      </c>
      <c r="B73" s="36" t="s">
        <v>29</v>
      </c>
      <c r="C73" s="55">
        <f t="shared" si="21"/>
        <v>4139.2</v>
      </c>
      <c r="D73" s="55"/>
      <c r="E73" s="55"/>
      <c r="F73" s="55">
        <v>4139.2</v>
      </c>
      <c r="G73" s="55">
        <f t="shared" si="22"/>
        <v>1403.1</v>
      </c>
      <c r="H73" s="55"/>
      <c r="I73" s="55"/>
      <c r="J73" s="55">
        <v>1403.1</v>
      </c>
      <c r="K73" s="55">
        <f t="shared" si="1"/>
        <v>-2736.1</v>
      </c>
      <c r="L73" s="12">
        <f t="shared" si="2"/>
        <v>33.89785465790491</v>
      </c>
    </row>
    <row r="74" spans="1:12" ht="80.25" customHeight="1">
      <c r="A74" s="44" t="s">
        <v>113</v>
      </c>
      <c r="B74" s="36" t="s">
        <v>29</v>
      </c>
      <c r="C74" s="55">
        <f t="shared" si="21"/>
        <v>2000.6</v>
      </c>
      <c r="D74" s="55"/>
      <c r="E74" s="55"/>
      <c r="F74" s="55">
        <v>2000.6</v>
      </c>
      <c r="G74" s="55">
        <f t="shared" si="22"/>
        <v>0</v>
      </c>
      <c r="H74" s="55"/>
      <c r="I74" s="55"/>
      <c r="J74" s="55"/>
      <c r="K74" s="55">
        <f t="shared" si="1"/>
        <v>-2000.6</v>
      </c>
      <c r="L74" s="12">
        <f t="shared" si="2"/>
        <v>0</v>
      </c>
    </row>
    <row r="75" spans="1:12" s="5" customFormat="1" ht="33.75" customHeight="1">
      <c r="A75" s="6" t="s">
        <v>19</v>
      </c>
      <c r="B75" s="6"/>
      <c r="C75" s="56">
        <f aca="true" t="shared" si="23" ref="C75:J75">C9+C19+C34+C57+C60</f>
        <v>739402.7999999999</v>
      </c>
      <c r="D75" s="56">
        <f t="shared" si="23"/>
        <v>0</v>
      </c>
      <c r="E75" s="56">
        <f t="shared" si="23"/>
        <v>181632.2</v>
      </c>
      <c r="F75" s="56">
        <f t="shared" si="23"/>
        <v>557770.6</v>
      </c>
      <c r="G75" s="56">
        <f t="shared" si="23"/>
        <v>85887.8</v>
      </c>
      <c r="H75" s="56">
        <f t="shared" si="23"/>
        <v>0</v>
      </c>
      <c r="I75" s="56">
        <f t="shared" si="23"/>
        <v>0</v>
      </c>
      <c r="J75" s="56">
        <f t="shared" si="23"/>
        <v>85887.8</v>
      </c>
      <c r="K75" s="56">
        <f t="shared" si="1"/>
        <v>-653514.9999999999</v>
      </c>
      <c r="L75" s="13">
        <f t="shared" si="2"/>
        <v>11.615833751238162</v>
      </c>
    </row>
    <row r="77" spans="1:4" ht="17.25" customHeight="1">
      <c r="A77" s="18" t="s">
        <v>22</v>
      </c>
      <c r="D77" s="18" t="s">
        <v>26</v>
      </c>
    </row>
    <row r="78" ht="33" customHeight="1">
      <c r="A78" s="1" t="s">
        <v>31</v>
      </c>
    </row>
    <row r="79" ht="15">
      <c r="B79" s="18"/>
    </row>
  </sheetData>
  <sheetProtection/>
  <mergeCells count="14">
    <mergeCell ref="K5:K6"/>
    <mergeCell ref="L5:L6"/>
    <mergeCell ref="A5:A7"/>
    <mergeCell ref="B5:B7"/>
    <mergeCell ref="C5:F5"/>
    <mergeCell ref="G5:J5"/>
    <mergeCell ref="A1:L1"/>
    <mergeCell ref="A2:L2"/>
    <mergeCell ref="A3:F3"/>
    <mergeCell ref="A4:L4"/>
    <mergeCell ref="C6:C7"/>
    <mergeCell ref="D6:F6"/>
    <mergeCell ref="G6:G7"/>
    <mergeCell ref="H6:J6"/>
  </mergeCells>
  <printOptions/>
  <pageMargins left="0.74" right="0.17" top="0.17" bottom="0.17" header="0.48" footer="0.25"/>
  <pageSetup fitToHeight="2" horizontalDpi="600" verticalDpi="600" orientation="landscape" paperSize="9" scale="58" r:id="rId1"/>
  <rowBreaks count="2" manualBreakCount="2">
    <brk id="31" max="11" man="1"/>
    <brk id="47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B79"/>
  <sheetViews>
    <sheetView showZeros="0" view="pageBreakPreview" zoomScale="75" zoomScaleSheetLayoutView="75" zoomScalePageLayoutView="0" workbookViewId="0" topLeftCell="A1">
      <pane xSplit="1" ySplit="8" topLeftCell="E9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A13" sqref="A13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8" customHeight="1">
      <c r="A2" s="64" t="s">
        <v>125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4" ht="15.75" customHeight="1">
      <c r="A3" s="68"/>
      <c r="B3" s="68"/>
      <c r="C3" s="68"/>
      <c r="D3" s="68"/>
      <c r="E3" s="68"/>
      <c r="F3" s="68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71" t="s">
        <v>80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9" t="s">
        <v>21</v>
      </c>
      <c r="B5" s="65" t="s">
        <v>28</v>
      </c>
      <c r="C5" s="70" t="s">
        <v>2</v>
      </c>
      <c r="D5" s="70"/>
      <c r="E5" s="70"/>
      <c r="F5" s="70"/>
      <c r="G5" s="74" t="s">
        <v>126</v>
      </c>
      <c r="H5" s="75"/>
      <c r="I5" s="75"/>
      <c r="J5" s="76"/>
      <c r="K5" s="65" t="s">
        <v>23</v>
      </c>
      <c r="L5" s="72" t="s">
        <v>25</v>
      </c>
    </row>
    <row r="6" spans="1:12" ht="29.25" customHeight="1">
      <c r="A6" s="69"/>
      <c r="B6" s="66"/>
      <c r="C6" s="70" t="s">
        <v>8</v>
      </c>
      <c r="D6" s="70" t="s">
        <v>9</v>
      </c>
      <c r="E6" s="70"/>
      <c r="F6" s="70"/>
      <c r="G6" s="77" t="s">
        <v>8</v>
      </c>
      <c r="H6" s="74" t="s">
        <v>9</v>
      </c>
      <c r="I6" s="75"/>
      <c r="J6" s="76"/>
      <c r="K6" s="67"/>
      <c r="L6" s="73"/>
    </row>
    <row r="7" spans="1:12" ht="30.75" customHeight="1">
      <c r="A7" s="69"/>
      <c r="B7" s="67"/>
      <c r="C7" s="70"/>
      <c r="D7" s="20" t="s">
        <v>10</v>
      </c>
      <c r="E7" s="20" t="s">
        <v>11</v>
      </c>
      <c r="F7" s="20" t="s">
        <v>12</v>
      </c>
      <c r="G7" s="78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48">
        <f aca="true" t="shared" si="0" ref="C9:J9">C10+C15</f>
        <v>152000</v>
      </c>
      <c r="D9" s="48">
        <f t="shared" si="0"/>
        <v>0</v>
      </c>
      <c r="E9" s="48">
        <f t="shared" si="0"/>
        <v>2000</v>
      </c>
      <c r="F9" s="48">
        <f t="shared" si="0"/>
        <v>150000</v>
      </c>
      <c r="G9" s="48">
        <f t="shared" si="0"/>
        <v>0</v>
      </c>
      <c r="H9" s="48">
        <f t="shared" si="0"/>
        <v>0</v>
      </c>
      <c r="I9" s="48">
        <f t="shared" si="0"/>
        <v>0</v>
      </c>
      <c r="J9" s="48">
        <f t="shared" si="0"/>
        <v>0</v>
      </c>
      <c r="K9" s="49">
        <f aca="true" t="shared" si="1" ref="K9:K75">G9-C9</f>
        <v>-152000</v>
      </c>
      <c r="L9" s="29">
        <f aca="true" t="shared" si="2" ref="L9:L75">G9/C9*100</f>
        <v>0</v>
      </c>
    </row>
    <row r="10" spans="1:12" ht="21" customHeight="1">
      <c r="A10" s="7" t="s">
        <v>39</v>
      </c>
      <c r="B10" s="19"/>
      <c r="C10" s="50">
        <f>C11+C12+C13+C14</f>
        <v>135000</v>
      </c>
      <c r="D10" s="50">
        <f aca="true" t="shared" si="3" ref="D10:J10">D11+D12+D13+D14</f>
        <v>0</v>
      </c>
      <c r="E10" s="50">
        <f t="shared" si="3"/>
        <v>0</v>
      </c>
      <c r="F10" s="50">
        <f t="shared" si="3"/>
        <v>135000</v>
      </c>
      <c r="G10" s="50">
        <f t="shared" si="3"/>
        <v>0</v>
      </c>
      <c r="H10" s="50">
        <f t="shared" si="3"/>
        <v>0</v>
      </c>
      <c r="I10" s="50">
        <f t="shared" si="3"/>
        <v>0</v>
      </c>
      <c r="J10" s="50">
        <f t="shared" si="3"/>
        <v>0</v>
      </c>
      <c r="K10" s="51">
        <f t="shared" si="1"/>
        <v>-135000</v>
      </c>
      <c r="L10" s="30">
        <f t="shared" si="2"/>
        <v>0</v>
      </c>
    </row>
    <row r="11" spans="1:12" ht="69.75" customHeight="1">
      <c r="A11" s="8" t="s">
        <v>111</v>
      </c>
      <c r="B11" s="36" t="s">
        <v>29</v>
      </c>
      <c r="C11" s="55">
        <f>D11+E11+F11</f>
        <v>1840</v>
      </c>
      <c r="D11" s="55"/>
      <c r="E11" s="55"/>
      <c r="F11" s="55">
        <v>1840</v>
      </c>
      <c r="G11" s="55"/>
      <c r="H11" s="55"/>
      <c r="I11" s="55"/>
      <c r="J11" s="55"/>
      <c r="K11" s="53">
        <f t="shared" si="1"/>
        <v>-1840</v>
      </c>
      <c r="L11" s="4">
        <f t="shared" si="2"/>
        <v>0</v>
      </c>
    </row>
    <row r="12" spans="1:12" ht="49.5" customHeight="1">
      <c r="A12" s="16" t="s">
        <v>3</v>
      </c>
      <c r="B12" s="62" t="s">
        <v>110</v>
      </c>
      <c r="C12" s="52">
        <f>D12+E12+F12</f>
        <v>28160</v>
      </c>
      <c r="D12" s="52"/>
      <c r="E12" s="52"/>
      <c r="F12" s="52">
        <v>28160</v>
      </c>
      <c r="G12" s="52">
        <f>H12+I12+J12</f>
        <v>0</v>
      </c>
      <c r="H12" s="52"/>
      <c r="I12" s="52"/>
      <c r="J12" s="52"/>
      <c r="K12" s="53">
        <f t="shared" si="1"/>
        <v>-28160</v>
      </c>
      <c r="L12" s="4">
        <f t="shared" si="2"/>
        <v>0</v>
      </c>
    </row>
    <row r="13" spans="1:12" ht="63.75" customHeight="1">
      <c r="A13" s="16" t="s">
        <v>4</v>
      </c>
      <c r="B13" s="62" t="s">
        <v>110</v>
      </c>
      <c r="C13" s="52">
        <f>D13+E13+F13</f>
        <v>45000</v>
      </c>
      <c r="D13" s="52"/>
      <c r="E13" s="52"/>
      <c r="F13" s="52">
        <v>45000</v>
      </c>
      <c r="G13" s="52">
        <f>H13+I13+J13</f>
        <v>0</v>
      </c>
      <c r="H13" s="52"/>
      <c r="I13" s="52"/>
      <c r="J13" s="52"/>
      <c r="K13" s="53">
        <f t="shared" si="1"/>
        <v>-45000</v>
      </c>
      <c r="L13" s="4">
        <f t="shared" si="2"/>
        <v>0</v>
      </c>
    </row>
    <row r="14" spans="1:12" ht="52.5" customHeight="1">
      <c r="A14" s="16" t="s">
        <v>5</v>
      </c>
      <c r="B14" s="62" t="s">
        <v>110</v>
      </c>
      <c r="C14" s="52">
        <f>D14+E14+F14</f>
        <v>60000</v>
      </c>
      <c r="D14" s="52"/>
      <c r="E14" s="52"/>
      <c r="F14" s="52">
        <v>60000</v>
      </c>
      <c r="G14" s="52">
        <f>H14+I14+J14</f>
        <v>0</v>
      </c>
      <c r="H14" s="52"/>
      <c r="I14" s="52"/>
      <c r="J14" s="52"/>
      <c r="K14" s="53">
        <f t="shared" si="1"/>
        <v>-60000</v>
      </c>
      <c r="L14" s="4">
        <f t="shared" si="2"/>
        <v>0</v>
      </c>
    </row>
    <row r="15" spans="1:12" ht="43.5" customHeight="1">
      <c r="A15" s="40" t="s">
        <v>6</v>
      </c>
      <c r="B15" s="36"/>
      <c r="C15" s="54">
        <f aca="true" t="shared" si="4" ref="C15:J15">C16+C17</f>
        <v>17000</v>
      </c>
      <c r="D15" s="54">
        <f t="shared" si="4"/>
        <v>0</v>
      </c>
      <c r="E15" s="54">
        <f t="shared" si="4"/>
        <v>2000</v>
      </c>
      <c r="F15" s="54">
        <f t="shared" si="4"/>
        <v>15000</v>
      </c>
      <c r="G15" s="54">
        <f t="shared" si="4"/>
        <v>0</v>
      </c>
      <c r="H15" s="54">
        <f t="shared" si="4"/>
        <v>0</v>
      </c>
      <c r="I15" s="54">
        <f t="shared" si="4"/>
        <v>0</v>
      </c>
      <c r="J15" s="54">
        <f t="shared" si="4"/>
        <v>0</v>
      </c>
      <c r="K15" s="53">
        <f t="shared" si="1"/>
        <v>-17000</v>
      </c>
      <c r="L15" s="4">
        <f t="shared" si="2"/>
        <v>0</v>
      </c>
    </row>
    <row r="16" spans="1:12" ht="48.75" customHeight="1">
      <c r="A16" s="16" t="s">
        <v>7</v>
      </c>
      <c r="B16" s="36" t="s">
        <v>29</v>
      </c>
      <c r="C16" s="52">
        <f>D16+E16+F16</f>
        <v>15000</v>
      </c>
      <c r="D16" s="52"/>
      <c r="E16" s="52"/>
      <c r="F16" s="52">
        <v>15000</v>
      </c>
      <c r="G16" s="52">
        <f>H16+I16+J16</f>
        <v>0</v>
      </c>
      <c r="H16" s="52"/>
      <c r="I16" s="52"/>
      <c r="J16" s="52"/>
      <c r="K16" s="53">
        <f t="shared" si="1"/>
        <v>-15000</v>
      </c>
      <c r="L16" s="4">
        <f t="shared" si="2"/>
        <v>0</v>
      </c>
    </row>
    <row r="17" spans="1:12" ht="48.75" customHeight="1">
      <c r="A17" s="16" t="s">
        <v>58</v>
      </c>
      <c r="B17" s="36" t="s">
        <v>29</v>
      </c>
      <c r="C17" s="52">
        <f>D17+E17+F17</f>
        <v>2000</v>
      </c>
      <c r="D17" s="52"/>
      <c r="E17" s="52">
        <v>2000</v>
      </c>
      <c r="F17" s="52"/>
      <c r="G17" s="52">
        <f>H17+I17+J17</f>
        <v>0</v>
      </c>
      <c r="H17" s="52"/>
      <c r="I17" s="52"/>
      <c r="J17" s="52"/>
      <c r="K17" s="53">
        <f t="shared" si="1"/>
        <v>-2000</v>
      </c>
      <c r="L17" s="4">
        <f t="shared" si="2"/>
        <v>0</v>
      </c>
    </row>
    <row r="18" spans="1:12" ht="48.75" customHeight="1">
      <c r="A18" s="16" t="s">
        <v>57</v>
      </c>
      <c r="B18" s="36"/>
      <c r="C18" s="52">
        <f>D18+E18+F18</f>
        <v>2000</v>
      </c>
      <c r="D18" s="52"/>
      <c r="E18" s="52">
        <v>2000</v>
      </c>
      <c r="F18" s="52"/>
      <c r="G18" s="52">
        <f>H18+I18+J18</f>
        <v>0</v>
      </c>
      <c r="H18" s="52"/>
      <c r="I18" s="52"/>
      <c r="J18" s="52"/>
      <c r="K18" s="53">
        <f t="shared" si="1"/>
        <v>-2000</v>
      </c>
      <c r="L18" s="4">
        <f t="shared" si="2"/>
        <v>0</v>
      </c>
    </row>
    <row r="19" spans="1:12" ht="30.75" customHeight="1">
      <c r="A19" s="6" t="s">
        <v>16</v>
      </c>
      <c r="B19" s="6"/>
      <c r="C19" s="48">
        <f aca="true" t="shared" si="5" ref="C19:J19">C20+C30</f>
        <v>163138.3</v>
      </c>
      <c r="D19" s="48">
        <f t="shared" si="5"/>
        <v>0</v>
      </c>
      <c r="E19" s="48">
        <f t="shared" si="5"/>
        <v>79295.2</v>
      </c>
      <c r="F19" s="48">
        <f t="shared" si="5"/>
        <v>83843.1</v>
      </c>
      <c r="G19" s="48">
        <f t="shared" si="5"/>
        <v>21851.699999999997</v>
      </c>
      <c r="H19" s="48">
        <f t="shared" si="5"/>
        <v>0</v>
      </c>
      <c r="I19" s="48">
        <f t="shared" si="5"/>
        <v>0</v>
      </c>
      <c r="J19" s="48">
        <f t="shared" si="5"/>
        <v>21851.699999999997</v>
      </c>
      <c r="K19" s="49">
        <f t="shared" si="1"/>
        <v>-141286.59999999998</v>
      </c>
      <c r="L19" s="29">
        <f t="shared" si="2"/>
        <v>13.394586065933014</v>
      </c>
    </row>
    <row r="20" spans="1:12" ht="15.75" customHeight="1">
      <c r="A20" s="7" t="s">
        <v>20</v>
      </c>
      <c r="B20" s="19"/>
      <c r="C20" s="54">
        <f>C21+C22+C29</f>
        <v>114826.1</v>
      </c>
      <c r="D20" s="54">
        <f aca="true" t="shared" si="6" ref="D20:J20">D21+D22+D29</f>
        <v>0</v>
      </c>
      <c r="E20" s="54">
        <f t="shared" si="6"/>
        <v>59295.2</v>
      </c>
      <c r="F20" s="54">
        <f t="shared" si="6"/>
        <v>55530.9</v>
      </c>
      <c r="G20" s="54">
        <f t="shared" si="6"/>
        <v>21851.699999999997</v>
      </c>
      <c r="H20" s="54">
        <f t="shared" si="6"/>
        <v>0</v>
      </c>
      <c r="I20" s="54">
        <f t="shared" si="6"/>
        <v>0</v>
      </c>
      <c r="J20" s="54">
        <f t="shared" si="6"/>
        <v>21851.699999999997</v>
      </c>
      <c r="K20" s="51">
        <f t="shared" si="1"/>
        <v>-92974.40000000001</v>
      </c>
      <c r="L20" s="30">
        <f t="shared" si="2"/>
        <v>19.030255316517756</v>
      </c>
    </row>
    <row r="21" spans="1:12" ht="34.5" customHeight="1">
      <c r="A21" s="9" t="s">
        <v>100</v>
      </c>
      <c r="B21" s="36" t="s">
        <v>29</v>
      </c>
      <c r="C21" s="52">
        <f aca="true" t="shared" si="7" ref="C21:C29">D21+E21+F21</f>
        <v>35000</v>
      </c>
      <c r="D21" s="52"/>
      <c r="E21" s="52"/>
      <c r="F21" s="52">
        <v>35000</v>
      </c>
      <c r="G21" s="52">
        <f aca="true" t="shared" si="8" ref="G21:G29">H21+I21+J21</f>
        <v>11195.3</v>
      </c>
      <c r="H21" s="52"/>
      <c r="I21" s="52"/>
      <c r="J21" s="52">
        <v>11195.3</v>
      </c>
      <c r="K21" s="53">
        <f t="shared" si="1"/>
        <v>-23804.7</v>
      </c>
      <c r="L21" s="4">
        <f t="shared" si="2"/>
        <v>31.986571428571427</v>
      </c>
    </row>
    <row r="22" spans="1:12" ht="34.5" customHeight="1">
      <c r="A22" s="9" t="s">
        <v>115</v>
      </c>
      <c r="B22" s="36" t="s">
        <v>29</v>
      </c>
      <c r="C22" s="52">
        <f>C24+C25+C26+C27+C28</f>
        <v>59601.00000000001</v>
      </c>
      <c r="D22" s="52">
        <f aca="true" t="shared" si="9" ref="D22:J22">D24+D25+D26+D27+D28</f>
        <v>0</v>
      </c>
      <c r="E22" s="52">
        <f t="shared" si="9"/>
        <v>39070.1</v>
      </c>
      <c r="F22" s="52">
        <f t="shared" si="9"/>
        <v>20530.9</v>
      </c>
      <c r="G22" s="52">
        <f t="shared" si="9"/>
        <v>10656.4</v>
      </c>
      <c r="H22" s="52">
        <f t="shared" si="9"/>
        <v>0</v>
      </c>
      <c r="I22" s="52">
        <f t="shared" si="9"/>
        <v>0</v>
      </c>
      <c r="J22" s="52">
        <f t="shared" si="9"/>
        <v>10656.4</v>
      </c>
      <c r="K22" s="53">
        <f t="shared" si="1"/>
        <v>-48944.600000000006</v>
      </c>
      <c r="L22" s="4">
        <f t="shared" si="2"/>
        <v>17.879565779097664</v>
      </c>
    </row>
    <row r="23" spans="1:12" ht="18.75" customHeight="1">
      <c r="A23" s="9" t="s">
        <v>116</v>
      </c>
      <c r="B23" s="36"/>
      <c r="C23" s="52"/>
      <c r="D23" s="52"/>
      <c r="E23" s="52"/>
      <c r="F23" s="52"/>
      <c r="G23" s="52"/>
      <c r="H23" s="52"/>
      <c r="I23" s="52"/>
      <c r="J23" s="52"/>
      <c r="K23" s="53"/>
      <c r="L23" s="4"/>
    </row>
    <row r="24" spans="1:12" ht="18.75" customHeight="1">
      <c r="A24" s="63" t="s">
        <v>117</v>
      </c>
      <c r="B24" s="36"/>
      <c r="C24" s="52">
        <f t="shared" si="7"/>
        <v>25262.5</v>
      </c>
      <c r="D24" s="52"/>
      <c r="E24" s="24">
        <v>25262.5</v>
      </c>
      <c r="F24" s="52"/>
      <c r="G24" s="52">
        <f t="shared" si="8"/>
        <v>0</v>
      </c>
      <c r="H24" s="52"/>
      <c r="I24" s="52"/>
      <c r="J24" s="52"/>
      <c r="K24" s="53">
        <f t="shared" si="1"/>
        <v>-25262.5</v>
      </c>
      <c r="L24" s="4">
        <f t="shared" si="2"/>
        <v>0</v>
      </c>
    </row>
    <row r="25" spans="1:12" ht="24" customHeight="1">
      <c r="A25" s="63" t="s">
        <v>118</v>
      </c>
      <c r="B25" s="36"/>
      <c r="C25" s="52">
        <f t="shared" si="7"/>
        <v>8747.800000000001</v>
      </c>
      <c r="D25" s="52"/>
      <c r="E25" s="24">
        <v>8340.2</v>
      </c>
      <c r="F25" s="52">
        <v>407.6</v>
      </c>
      <c r="G25" s="52">
        <f t="shared" si="8"/>
        <v>0</v>
      </c>
      <c r="H25" s="52"/>
      <c r="I25" s="52"/>
      <c r="J25" s="52"/>
      <c r="K25" s="53">
        <f t="shared" si="1"/>
        <v>-8747.800000000001</v>
      </c>
      <c r="L25" s="4">
        <f t="shared" si="2"/>
        <v>0</v>
      </c>
    </row>
    <row r="26" spans="1:12" ht="22.5" customHeight="1">
      <c r="A26" s="63" t="s">
        <v>119</v>
      </c>
      <c r="B26" s="36"/>
      <c r="C26" s="52">
        <f t="shared" si="7"/>
        <v>14931.3</v>
      </c>
      <c r="D26" s="52"/>
      <c r="E26" s="24">
        <v>5467.4</v>
      </c>
      <c r="F26" s="52">
        <v>9463.9</v>
      </c>
      <c r="G26" s="52">
        <f t="shared" si="8"/>
        <v>0</v>
      </c>
      <c r="H26" s="52"/>
      <c r="I26" s="52"/>
      <c r="J26" s="52"/>
      <c r="K26" s="53">
        <f t="shared" si="1"/>
        <v>-14931.3</v>
      </c>
      <c r="L26" s="4">
        <f t="shared" si="2"/>
        <v>0</v>
      </c>
    </row>
    <row r="27" spans="1:12" ht="24" customHeight="1">
      <c r="A27" s="63" t="s">
        <v>120</v>
      </c>
      <c r="B27" s="36"/>
      <c r="C27" s="52">
        <f t="shared" si="7"/>
        <v>459.4</v>
      </c>
      <c r="D27" s="52"/>
      <c r="E27" s="52"/>
      <c r="F27" s="52">
        <v>459.4</v>
      </c>
      <c r="G27" s="52">
        <f t="shared" si="8"/>
        <v>459.4</v>
      </c>
      <c r="H27" s="52"/>
      <c r="I27" s="52"/>
      <c r="J27" s="52">
        <v>459.4</v>
      </c>
      <c r="K27" s="53">
        <f t="shared" si="1"/>
        <v>0</v>
      </c>
      <c r="L27" s="4">
        <f t="shared" si="2"/>
        <v>100</v>
      </c>
    </row>
    <row r="28" spans="1:12" ht="19.5" customHeight="1">
      <c r="A28" s="63" t="s">
        <v>121</v>
      </c>
      <c r="B28" s="36"/>
      <c r="C28" s="52">
        <f t="shared" si="7"/>
        <v>10200</v>
      </c>
      <c r="D28" s="52"/>
      <c r="E28" s="52"/>
      <c r="F28" s="52">
        <v>10200</v>
      </c>
      <c r="G28" s="52">
        <f t="shared" si="8"/>
        <v>10197</v>
      </c>
      <c r="H28" s="52"/>
      <c r="I28" s="52"/>
      <c r="J28" s="52">
        <v>10197</v>
      </c>
      <c r="K28" s="53">
        <f t="shared" si="1"/>
        <v>-3</v>
      </c>
      <c r="L28" s="4">
        <f t="shared" si="2"/>
        <v>99.97058823529412</v>
      </c>
    </row>
    <row r="29" spans="1:12" ht="30.75" customHeight="1">
      <c r="A29" s="15" t="s">
        <v>37</v>
      </c>
      <c r="B29" s="36"/>
      <c r="C29" s="52">
        <f t="shared" si="7"/>
        <v>20225.1</v>
      </c>
      <c r="D29" s="52"/>
      <c r="E29" s="52">
        <v>20225.1</v>
      </c>
      <c r="F29" s="52"/>
      <c r="G29" s="52">
        <f t="shared" si="8"/>
        <v>0</v>
      </c>
      <c r="H29" s="52"/>
      <c r="I29" s="52"/>
      <c r="J29" s="52"/>
      <c r="K29" s="53">
        <f t="shared" si="1"/>
        <v>-20225.1</v>
      </c>
      <c r="L29" s="4">
        <f t="shared" si="2"/>
        <v>0</v>
      </c>
    </row>
    <row r="30" spans="1:12" ht="17.25" customHeight="1">
      <c r="A30" s="7" t="s">
        <v>13</v>
      </c>
      <c r="B30" s="19"/>
      <c r="C30" s="54">
        <f aca="true" t="shared" si="10" ref="C30:J30">C31+C32+C33</f>
        <v>48312.2</v>
      </c>
      <c r="D30" s="54">
        <f t="shared" si="10"/>
        <v>0</v>
      </c>
      <c r="E30" s="54">
        <f t="shared" si="10"/>
        <v>20000</v>
      </c>
      <c r="F30" s="54">
        <f t="shared" si="10"/>
        <v>28312.2</v>
      </c>
      <c r="G30" s="54">
        <f t="shared" si="10"/>
        <v>0</v>
      </c>
      <c r="H30" s="54">
        <f t="shared" si="10"/>
        <v>0</v>
      </c>
      <c r="I30" s="54">
        <f t="shared" si="10"/>
        <v>0</v>
      </c>
      <c r="J30" s="54">
        <f t="shared" si="10"/>
        <v>0</v>
      </c>
      <c r="K30" s="53">
        <f t="shared" si="1"/>
        <v>-48312.2</v>
      </c>
      <c r="L30" s="4">
        <f t="shared" si="2"/>
        <v>0</v>
      </c>
    </row>
    <row r="31" spans="1:12" ht="45.75" customHeight="1">
      <c r="A31" s="9" t="s">
        <v>61</v>
      </c>
      <c r="B31" s="36" t="s">
        <v>29</v>
      </c>
      <c r="C31" s="55">
        <f>D31+E31+F31</f>
        <v>3000</v>
      </c>
      <c r="D31" s="55"/>
      <c r="E31" s="55"/>
      <c r="F31" s="55">
        <v>3000</v>
      </c>
      <c r="G31" s="55">
        <f>H31+I31+J31</f>
        <v>0</v>
      </c>
      <c r="H31" s="55"/>
      <c r="I31" s="55"/>
      <c r="J31" s="55"/>
      <c r="K31" s="55">
        <f t="shared" si="1"/>
        <v>-3000</v>
      </c>
      <c r="L31" s="12">
        <f t="shared" si="2"/>
        <v>0</v>
      </c>
    </row>
    <row r="32" spans="1:12" ht="81" customHeight="1">
      <c r="A32" s="9" t="s">
        <v>63</v>
      </c>
      <c r="B32" s="36" t="s">
        <v>29</v>
      </c>
      <c r="C32" s="55">
        <f>D32+E32+F32</f>
        <v>43312.2</v>
      </c>
      <c r="D32" s="55"/>
      <c r="E32" s="55">
        <v>20000</v>
      </c>
      <c r="F32" s="55">
        <v>23312.2</v>
      </c>
      <c r="G32" s="55">
        <f>H32+I32+J32</f>
        <v>0</v>
      </c>
      <c r="H32" s="55"/>
      <c r="I32" s="55"/>
      <c r="J32" s="55"/>
      <c r="K32" s="55">
        <f t="shared" si="1"/>
        <v>-43312.2</v>
      </c>
      <c r="L32" s="12">
        <f t="shared" si="2"/>
        <v>0</v>
      </c>
    </row>
    <row r="33" spans="1:12" ht="90.75" customHeight="1">
      <c r="A33" s="39" t="s">
        <v>94</v>
      </c>
      <c r="B33" s="36" t="s">
        <v>29</v>
      </c>
      <c r="C33" s="55">
        <f>D33+E33+F33</f>
        <v>2000</v>
      </c>
      <c r="D33" s="55"/>
      <c r="E33" s="55"/>
      <c r="F33" s="55">
        <v>2000</v>
      </c>
      <c r="G33" s="55">
        <f>H33+I33+J33</f>
        <v>0</v>
      </c>
      <c r="H33" s="55"/>
      <c r="I33" s="55"/>
      <c r="J33" s="55"/>
      <c r="K33" s="55">
        <f t="shared" si="1"/>
        <v>-2000</v>
      </c>
      <c r="L33" s="12">
        <f t="shared" si="2"/>
        <v>0</v>
      </c>
    </row>
    <row r="34" spans="1:12" ht="33" customHeight="1">
      <c r="A34" s="11" t="s">
        <v>17</v>
      </c>
      <c r="B34" s="37"/>
      <c r="C34" s="56">
        <f aca="true" t="shared" si="11" ref="C34:J34">C35+C55</f>
        <v>303938.3</v>
      </c>
      <c r="D34" s="56">
        <f t="shared" si="11"/>
        <v>0</v>
      </c>
      <c r="E34" s="56">
        <f t="shared" si="11"/>
        <v>21550</v>
      </c>
      <c r="F34" s="56">
        <f t="shared" si="11"/>
        <v>282388.3</v>
      </c>
      <c r="G34" s="56">
        <f t="shared" si="11"/>
        <v>76588.6</v>
      </c>
      <c r="H34" s="56">
        <f t="shared" si="11"/>
        <v>0</v>
      </c>
      <c r="I34" s="56">
        <f t="shared" si="11"/>
        <v>0</v>
      </c>
      <c r="J34" s="56">
        <f t="shared" si="11"/>
        <v>76588.6</v>
      </c>
      <c r="K34" s="56">
        <f t="shared" si="1"/>
        <v>-227349.69999999998</v>
      </c>
      <c r="L34" s="13">
        <f t="shared" si="2"/>
        <v>25.198732769117942</v>
      </c>
    </row>
    <row r="35" spans="1:12" ht="27.75" customHeight="1">
      <c r="A35" s="7" t="s">
        <v>14</v>
      </c>
      <c r="B35" s="19"/>
      <c r="C35" s="50">
        <f>C36+C38+C40+C42+C44+C46+C48+C50+C52+C54</f>
        <v>293638.3</v>
      </c>
      <c r="D35" s="50">
        <f aca="true" t="shared" si="12" ref="D35:J35">D36+D38+D40+D42+D44+D46+D48+D50+D52+D54</f>
        <v>0</v>
      </c>
      <c r="E35" s="50">
        <f t="shared" si="12"/>
        <v>11250</v>
      </c>
      <c r="F35" s="50">
        <f t="shared" si="12"/>
        <v>282388.3</v>
      </c>
      <c r="G35" s="50">
        <f t="shared" si="12"/>
        <v>76588.6</v>
      </c>
      <c r="H35" s="50">
        <f t="shared" si="12"/>
        <v>0</v>
      </c>
      <c r="I35" s="50">
        <f t="shared" si="12"/>
        <v>0</v>
      </c>
      <c r="J35" s="50">
        <f t="shared" si="12"/>
        <v>76588.6</v>
      </c>
      <c r="K35" s="50">
        <f t="shared" si="1"/>
        <v>-217049.69999999998</v>
      </c>
      <c r="L35" s="32">
        <f t="shared" si="2"/>
        <v>26.08263295353502</v>
      </c>
    </row>
    <row r="36" spans="1:12" ht="66.75" customHeight="1">
      <c r="A36" s="8" t="s">
        <v>42</v>
      </c>
      <c r="B36" s="36" t="s">
        <v>29</v>
      </c>
      <c r="C36" s="55">
        <f aca="true" t="shared" si="13" ref="C36:C54">D36+E36+F36</f>
        <v>14982.6</v>
      </c>
      <c r="D36" s="55"/>
      <c r="E36" s="55"/>
      <c r="F36" s="55">
        <v>14982.6</v>
      </c>
      <c r="G36" s="55">
        <f>H36+I36+J36</f>
        <v>5314.9</v>
      </c>
      <c r="H36" s="55"/>
      <c r="I36" s="55"/>
      <c r="J36" s="55">
        <v>5314.9</v>
      </c>
      <c r="K36" s="55">
        <f t="shared" si="1"/>
        <v>-9667.7</v>
      </c>
      <c r="L36" s="12">
        <f t="shared" si="2"/>
        <v>35.473816293567204</v>
      </c>
    </row>
    <row r="37" spans="1:12" ht="45.75" customHeight="1">
      <c r="A37" s="41" t="s">
        <v>64</v>
      </c>
      <c r="B37" s="36"/>
      <c r="C37" s="55">
        <f t="shared" si="13"/>
        <v>352.2</v>
      </c>
      <c r="D37" s="55"/>
      <c r="E37" s="55"/>
      <c r="F37" s="55">
        <v>352.2</v>
      </c>
      <c r="G37" s="55">
        <f>H37+I37+J37</f>
        <v>57.8</v>
      </c>
      <c r="H37" s="55"/>
      <c r="I37" s="55"/>
      <c r="J37" s="55">
        <v>57.8</v>
      </c>
      <c r="K37" s="55">
        <f t="shared" si="1"/>
        <v>-294.4</v>
      </c>
      <c r="L37" s="12">
        <f t="shared" si="2"/>
        <v>16.41113003975014</v>
      </c>
    </row>
    <row r="38" spans="1:12" ht="81.75" customHeight="1">
      <c r="A38" s="8" t="s">
        <v>43</v>
      </c>
      <c r="B38" s="36" t="s">
        <v>29</v>
      </c>
      <c r="C38" s="55">
        <f t="shared" si="13"/>
        <v>63322.1</v>
      </c>
      <c r="D38" s="55"/>
      <c r="E38" s="55"/>
      <c r="F38" s="55">
        <v>63322.1</v>
      </c>
      <c r="G38" s="55">
        <f aca="true" t="shared" si="14" ref="G38:G56">H38+I38+J38</f>
        <v>32781.1</v>
      </c>
      <c r="H38" s="55"/>
      <c r="I38" s="55"/>
      <c r="J38" s="55">
        <v>32781.1</v>
      </c>
      <c r="K38" s="55">
        <f t="shared" si="1"/>
        <v>-30541</v>
      </c>
      <c r="L38" s="12">
        <f t="shared" si="2"/>
        <v>51.76881373169873</v>
      </c>
    </row>
    <row r="39" spans="1:12" ht="47.25" customHeight="1">
      <c r="A39" s="41" t="s">
        <v>65</v>
      </c>
      <c r="B39" s="36"/>
      <c r="C39" s="55">
        <f t="shared" si="13"/>
        <v>1373.3</v>
      </c>
      <c r="D39" s="55"/>
      <c r="E39" s="55"/>
      <c r="F39" s="55">
        <v>1373.3</v>
      </c>
      <c r="G39" s="55">
        <f t="shared" si="14"/>
        <v>348.2</v>
      </c>
      <c r="H39" s="55"/>
      <c r="I39" s="55"/>
      <c r="J39" s="55">
        <v>348.2</v>
      </c>
      <c r="K39" s="55">
        <f t="shared" si="1"/>
        <v>-1025.1</v>
      </c>
      <c r="L39" s="12">
        <f t="shared" si="2"/>
        <v>25.3549843442802</v>
      </c>
    </row>
    <row r="40" spans="1:12" ht="63" customHeight="1">
      <c r="A40" s="8" t="s">
        <v>44</v>
      </c>
      <c r="B40" s="36" t="s">
        <v>29</v>
      </c>
      <c r="C40" s="55">
        <f t="shared" si="13"/>
        <v>29119.7</v>
      </c>
      <c r="D40" s="55"/>
      <c r="E40" s="55">
        <v>11250</v>
      </c>
      <c r="F40" s="55">
        <v>17869.7</v>
      </c>
      <c r="G40" s="55">
        <f t="shared" si="14"/>
        <v>3778.5</v>
      </c>
      <c r="H40" s="55"/>
      <c r="I40" s="55"/>
      <c r="J40" s="55">
        <v>3778.5</v>
      </c>
      <c r="K40" s="55">
        <f t="shared" si="1"/>
        <v>-25341.2</v>
      </c>
      <c r="L40" s="12">
        <f t="shared" si="2"/>
        <v>12.975751810629918</v>
      </c>
    </row>
    <row r="41" spans="1:12" ht="47.25" customHeight="1">
      <c r="A41" s="8" t="s">
        <v>66</v>
      </c>
      <c r="B41" s="36"/>
      <c r="C41" s="55">
        <f t="shared" si="13"/>
        <v>373.7</v>
      </c>
      <c r="D41" s="55"/>
      <c r="E41" s="55"/>
      <c r="F41" s="55">
        <v>373.7</v>
      </c>
      <c r="G41" s="55">
        <f t="shared" si="14"/>
        <v>41.1</v>
      </c>
      <c r="H41" s="55"/>
      <c r="I41" s="55"/>
      <c r="J41" s="55">
        <v>41.1</v>
      </c>
      <c r="K41" s="55">
        <f t="shared" si="1"/>
        <v>-332.59999999999997</v>
      </c>
      <c r="L41" s="12">
        <f t="shared" si="2"/>
        <v>10.998126839710999</v>
      </c>
    </row>
    <row r="42" spans="1:12" ht="63" customHeight="1">
      <c r="A42" s="44" t="s">
        <v>67</v>
      </c>
      <c r="B42" s="36" t="s">
        <v>29</v>
      </c>
      <c r="C42" s="55">
        <f t="shared" si="13"/>
        <v>53442.9</v>
      </c>
      <c r="D42" s="55"/>
      <c r="E42" s="55"/>
      <c r="F42" s="55">
        <v>53442.9</v>
      </c>
      <c r="G42" s="55">
        <f>H42+I42+J42</f>
        <v>16476</v>
      </c>
      <c r="H42" s="55"/>
      <c r="I42" s="55"/>
      <c r="J42" s="55">
        <v>16476</v>
      </c>
      <c r="K42" s="55">
        <f t="shared" si="1"/>
        <v>-36966.9</v>
      </c>
      <c r="L42" s="12">
        <f t="shared" si="2"/>
        <v>30.829165333468055</v>
      </c>
    </row>
    <row r="43" spans="1:12" ht="51.75" customHeight="1">
      <c r="A43" s="8" t="s">
        <v>68</v>
      </c>
      <c r="B43" s="36"/>
      <c r="C43" s="55">
        <f t="shared" si="13"/>
        <v>1186.8</v>
      </c>
      <c r="D43" s="55"/>
      <c r="E43" s="55"/>
      <c r="F43" s="55">
        <v>1186.8</v>
      </c>
      <c r="G43" s="55">
        <f t="shared" si="14"/>
        <v>179.3</v>
      </c>
      <c r="H43" s="55"/>
      <c r="I43" s="55"/>
      <c r="J43" s="55">
        <v>179.3</v>
      </c>
      <c r="K43" s="55">
        <f t="shared" si="1"/>
        <v>-1007.5</v>
      </c>
      <c r="L43" s="12">
        <f t="shared" si="2"/>
        <v>15.107853050219077</v>
      </c>
    </row>
    <row r="44" spans="1:12" ht="78" customHeight="1">
      <c r="A44" s="8" t="s">
        <v>45</v>
      </c>
      <c r="B44" s="36" t="s">
        <v>29</v>
      </c>
      <c r="C44" s="55">
        <f t="shared" si="13"/>
        <v>81771</v>
      </c>
      <c r="D44" s="55"/>
      <c r="E44" s="55"/>
      <c r="F44" s="55">
        <v>81771</v>
      </c>
      <c r="G44" s="55">
        <f t="shared" si="14"/>
        <v>215.5</v>
      </c>
      <c r="H44" s="55"/>
      <c r="I44" s="55"/>
      <c r="J44" s="55">
        <v>215.5</v>
      </c>
      <c r="K44" s="55">
        <f t="shared" si="1"/>
        <v>-81555.5</v>
      </c>
      <c r="L44" s="12">
        <f t="shared" si="2"/>
        <v>0.26354086412053174</v>
      </c>
    </row>
    <row r="45" spans="1:12" ht="49.5" customHeight="1">
      <c r="A45" s="8" t="s">
        <v>69</v>
      </c>
      <c r="B45" s="36"/>
      <c r="C45" s="55">
        <f t="shared" si="13"/>
        <v>1891</v>
      </c>
      <c r="D45" s="55"/>
      <c r="E45" s="55"/>
      <c r="F45" s="55">
        <v>1891</v>
      </c>
      <c r="G45" s="55">
        <f t="shared" si="14"/>
        <v>215.5</v>
      </c>
      <c r="H45" s="55"/>
      <c r="I45" s="55"/>
      <c r="J45" s="55">
        <v>215.5</v>
      </c>
      <c r="K45" s="55">
        <f t="shared" si="1"/>
        <v>-1675.5</v>
      </c>
      <c r="L45" s="12">
        <f t="shared" si="2"/>
        <v>11.396086726599682</v>
      </c>
    </row>
    <row r="46" spans="1:12" ht="80.25" customHeight="1">
      <c r="A46" s="9" t="s">
        <v>70</v>
      </c>
      <c r="B46" s="36" t="s">
        <v>29</v>
      </c>
      <c r="C46" s="55">
        <f t="shared" si="13"/>
        <v>10000</v>
      </c>
      <c r="D46" s="55"/>
      <c r="E46" s="55"/>
      <c r="F46" s="55">
        <v>10000</v>
      </c>
      <c r="G46" s="55">
        <f>H46+I46+J46</f>
        <v>22.6</v>
      </c>
      <c r="H46" s="55"/>
      <c r="I46" s="55"/>
      <c r="J46" s="55">
        <v>22.6</v>
      </c>
      <c r="K46" s="55">
        <f t="shared" si="1"/>
        <v>-9977.4</v>
      </c>
      <c r="L46" s="12">
        <f t="shared" si="2"/>
        <v>0.22600000000000003</v>
      </c>
    </row>
    <row r="47" spans="1:12" ht="50.25" customHeight="1">
      <c r="A47" s="8" t="s">
        <v>71</v>
      </c>
      <c r="B47" s="36"/>
      <c r="C47" s="55">
        <f t="shared" si="13"/>
        <v>1442</v>
      </c>
      <c r="D47" s="55"/>
      <c r="E47" s="55"/>
      <c r="F47" s="52">
        <v>1442</v>
      </c>
      <c r="G47" s="55">
        <f t="shared" si="14"/>
        <v>22.6</v>
      </c>
      <c r="H47" s="55"/>
      <c r="I47" s="55"/>
      <c r="J47" s="55">
        <v>22.6</v>
      </c>
      <c r="K47" s="55">
        <f t="shared" si="1"/>
        <v>-1419.4</v>
      </c>
      <c r="L47" s="12">
        <f t="shared" si="2"/>
        <v>1.5672676837725381</v>
      </c>
    </row>
    <row r="48" spans="1:12" ht="78.75" customHeight="1">
      <c r="A48" s="8" t="s">
        <v>72</v>
      </c>
      <c r="B48" s="36" t="s">
        <v>29</v>
      </c>
      <c r="C48" s="55">
        <f t="shared" si="13"/>
        <v>18000</v>
      </c>
      <c r="D48" s="55"/>
      <c r="E48" s="55"/>
      <c r="F48" s="55">
        <v>18000</v>
      </c>
      <c r="G48" s="55">
        <f t="shared" si="14"/>
        <v>18000</v>
      </c>
      <c r="H48" s="55"/>
      <c r="I48" s="55"/>
      <c r="J48" s="55">
        <v>18000</v>
      </c>
      <c r="K48" s="55">
        <f t="shared" si="1"/>
        <v>0</v>
      </c>
      <c r="L48" s="12">
        <f t="shared" si="2"/>
        <v>100</v>
      </c>
    </row>
    <row r="49" spans="1:12" ht="48.75" customHeight="1">
      <c r="A49" s="8" t="s">
        <v>69</v>
      </c>
      <c r="B49" s="36"/>
      <c r="C49" s="55">
        <f t="shared" si="13"/>
        <v>2413.3</v>
      </c>
      <c r="D49" s="55"/>
      <c r="E49" s="55"/>
      <c r="F49" s="55">
        <v>2413.3</v>
      </c>
      <c r="G49" s="55">
        <f>H49+I49+J49</f>
        <v>2413.3</v>
      </c>
      <c r="H49" s="55"/>
      <c r="I49" s="55"/>
      <c r="J49" s="55">
        <v>2413.3</v>
      </c>
      <c r="K49" s="55">
        <f t="shared" si="1"/>
        <v>0</v>
      </c>
      <c r="L49" s="12">
        <f t="shared" si="2"/>
        <v>100</v>
      </c>
    </row>
    <row r="50" spans="1:12" ht="129.75" customHeight="1">
      <c r="A50" s="8" t="s">
        <v>55</v>
      </c>
      <c r="B50" s="36" t="s">
        <v>29</v>
      </c>
      <c r="C50" s="55">
        <f t="shared" si="13"/>
        <v>10000</v>
      </c>
      <c r="D50" s="55"/>
      <c r="E50" s="55"/>
      <c r="F50" s="55">
        <v>10000</v>
      </c>
      <c r="G50" s="55">
        <f t="shared" si="14"/>
        <v>0</v>
      </c>
      <c r="H50" s="55"/>
      <c r="I50" s="55"/>
      <c r="J50" s="55"/>
      <c r="K50" s="55">
        <f t="shared" si="1"/>
        <v>-10000</v>
      </c>
      <c r="L50" s="12">
        <f t="shared" si="2"/>
        <v>0</v>
      </c>
    </row>
    <row r="51" spans="1:12" ht="48.75" customHeight="1">
      <c r="A51" s="8" t="s">
        <v>68</v>
      </c>
      <c r="B51" s="36" t="s">
        <v>29</v>
      </c>
      <c r="C51" s="55">
        <f t="shared" si="13"/>
        <v>1695.6</v>
      </c>
      <c r="D51" s="55"/>
      <c r="E51" s="55"/>
      <c r="F51" s="55">
        <v>1695.6</v>
      </c>
      <c r="G51" s="55">
        <f>H51+I51+J51</f>
        <v>0</v>
      </c>
      <c r="H51" s="55"/>
      <c r="I51" s="55"/>
      <c r="J51" s="55"/>
      <c r="K51" s="55">
        <f t="shared" si="1"/>
        <v>-1695.6</v>
      </c>
      <c r="L51" s="12">
        <f t="shared" si="2"/>
        <v>0</v>
      </c>
    </row>
    <row r="52" spans="1:12" ht="126" customHeight="1">
      <c r="A52" s="8" t="s">
        <v>56</v>
      </c>
      <c r="B52" s="36" t="s">
        <v>29</v>
      </c>
      <c r="C52" s="55">
        <f t="shared" si="13"/>
        <v>10000</v>
      </c>
      <c r="D52" s="55"/>
      <c r="E52" s="55"/>
      <c r="F52" s="55">
        <v>10000</v>
      </c>
      <c r="G52" s="55">
        <f t="shared" si="14"/>
        <v>0</v>
      </c>
      <c r="H52" s="55"/>
      <c r="I52" s="55"/>
      <c r="J52" s="55"/>
      <c r="K52" s="55">
        <f t="shared" si="1"/>
        <v>-10000</v>
      </c>
      <c r="L52" s="12">
        <f t="shared" si="2"/>
        <v>0</v>
      </c>
    </row>
    <row r="53" spans="1:12" ht="48.75" customHeight="1">
      <c r="A53" s="8" t="s">
        <v>69</v>
      </c>
      <c r="B53" s="36"/>
      <c r="C53" s="55">
        <f t="shared" si="13"/>
        <v>799.6</v>
      </c>
      <c r="D53" s="55"/>
      <c r="E53" s="55"/>
      <c r="F53" s="55">
        <v>799.6</v>
      </c>
      <c r="G53" s="55">
        <f t="shared" si="14"/>
        <v>0</v>
      </c>
      <c r="H53" s="55"/>
      <c r="I53" s="55"/>
      <c r="J53" s="55"/>
      <c r="K53" s="55">
        <f t="shared" si="1"/>
        <v>-799.6</v>
      </c>
      <c r="L53" s="12">
        <f t="shared" si="2"/>
        <v>0</v>
      </c>
    </row>
    <row r="54" spans="1:12" ht="66.75" customHeight="1">
      <c r="A54" s="8" t="s">
        <v>124</v>
      </c>
      <c r="B54" s="36" t="s">
        <v>29</v>
      </c>
      <c r="C54" s="55">
        <f t="shared" si="13"/>
        <v>3000</v>
      </c>
      <c r="D54" s="55"/>
      <c r="E54" s="55"/>
      <c r="F54" s="55">
        <v>3000</v>
      </c>
      <c r="G54" s="55">
        <f>H54+I54+J54</f>
        <v>0</v>
      </c>
      <c r="H54" s="55"/>
      <c r="I54" s="55"/>
      <c r="J54" s="58"/>
      <c r="K54" s="55">
        <f t="shared" si="1"/>
        <v>-3000</v>
      </c>
      <c r="L54" s="12">
        <f t="shared" si="2"/>
        <v>0</v>
      </c>
    </row>
    <row r="55" spans="1:12" ht="29.25" customHeight="1">
      <c r="A55" s="10" t="s">
        <v>40</v>
      </c>
      <c r="B55" s="36"/>
      <c r="C55" s="55">
        <f aca="true" t="shared" si="15" ref="C55:J55">C56</f>
        <v>10300</v>
      </c>
      <c r="D55" s="55">
        <f t="shared" si="15"/>
        <v>0</v>
      </c>
      <c r="E55" s="55">
        <f t="shared" si="15"/>
        <v>10300</v>
      </c>
      <c r="F55" s="55">
        <f t="shared" si="15"/>
        <v>0</v>
      </c>
      <c r="G55" s="55">
        <f t="shared" si="14"/>
        <v>0</v>
      </c>
      <c r="H55" s="55">
        <f t="shared" si="15"/>
        <v>0</v>
      </c>
      <c r="I55" s="55">
        <f t="shared" si="15"/>
        <v>0</v>
      </c>
      <c r="J55" s="55">
        <f t="shared" si="15"/>
        <v>0</v>
      </c>
      <c r="K55" s="55">
        <f t="shared" si="1"/>
        <v>-10300</v>
      </c>
      <c r="L55" s="12">
        <f t="shared" si="2"/>
        <v>0</v>
      </c>
    </row>
    <row r="56" spans="1:12" ht="37.5" customHeight="1">
      <c r="A56" s="9" t="s">
        <v>106</v>
      </c>
      <c r="B56" s="36" t="s">
        <v>29</v>
      </c>
      <c r="C56" s="55">
        <f>D56+E56+F56</f>
        <v>10300</v>
      </c>
      <c r="D56" s="55"/>
      <c r="E56" s="55">
        <v>10300</v>
      </c>
      <c r="F56" s="55"/>
      <c r="G56" s="55">
        <f t="shared" si="14"/>
        <v>0</v>
      </c>
      <c r="H56" s="55"/>
      <c r="I56" s="55"/>
      <c r="J56" s="55"/>
      <c r="K56" s="55">
        <f t="shared" si="1"/>
        <v>-10300</v>
      </c>
      <c r="L56" s="12">
        <f t="shared" si="2"/>
        <v>0</v>
      </c>
    </row>
    <row r="57" spans="1:12" ht="24" customHeight="1">
      <c r="A57" s="33" t="s">
        <v>18</v>
      </c>
      <c r="B57" s="38"/>
      <c r="C57" s="56">
        <f aca="true" t="shared" si="16" ref="C57:F58">C58</f>
        <v>78787</v>
      </c>
      <c r="D57" s="56">
        <f t="shared" si="16"/>
        <v>0</v>
      </c>
      <c r="E57" s="56">
        <f t="shared" si="16"/>
        <v>78787</v>
      </c>
      <c r="F57" s="56">
        <f t="shared" si="16"/>
        <v>0</v>
      </c>
      <c r="G57" s="60">
        <f>H57+I57+J57</f>
        <v>0</v>
      </c>
      <c r="H57" s="56">
        <f aca="true" t="shared" si="17" ref="H57:J58">H58</f>
        <v>0</v>
      </c>
      <c r="I57" s="56">
        <f t="shared" si="17"/>
        <v>0</v>
      </c>
      <c r="J57" s="56">
        <f t="shared" si="17"/>
        <v>0</v>
      </c>
      <c r="K57" s="56">
        <f t="shared" si="1"/>
        <v>-78787</v>
      </c>
      <c r="L57" s="13">
        <f t="shared" si="2"/>
        <v>0</v>
      </c>
    </row>
    <row r="58" spans="1:12" ht="24" customHeight="1">
      <c r="A58" s="10" t="s">
        <v>34</v>
      </c>
      <c r="B58" s="36"/>
      <c r="C58" s="55">
        <f t="shared" si="16"/>
        <v>78787</v>
      </c>
      <c r="D58" s="55">
        <f t="shared" si="16"/>
        <v>0</v>
      </c>
      <c r="E58" s="55">
        <f t="shared" si="16"/>
        <v>78787</v>
      </c>
      <c r="F58" s="55">
        <f t="shared" si="16"/>
        <v>0</v>
      </c>
      <c r="G58" s="55">
        <f>H58+I58+J58</f>
        <v>0</v>
      </c>
      <c r="H58" s="55">
        <f t="shared" si="17"/>
        <v>0</v>
      </c>
      <c r="I58" s="55">
        <f t="shared" si="17"/>
        <v>0</v>
      </c>
      <c r="J58" s="55">
        <f t="shared" si="17"/>
        <v>0</v>
      </c>
      <c r="K58" s="50">
        <f t="shared" si="1"/>
        <v>-78787</v>
      </c>
      <c r="L58" s="32">
        <f t="shared" si="2"/>
        <v>0</v>
      </c>
    </row>
    <row r="59" spans="1:12" ht="35.25" customHeight="1">
      <c r="A59" s="9" t="s">
        <v>114</v>
      </c>
      <c r="B59" s="36" t="s">
        <v>29</v>
      </c>
      <c r="C59" s="55">
        <f>D59+E59+F59</f>
        <v>78787</v>
      </c>
      <c r="D59" s="55"/>
      <c r="E59" s="55">
        <v>78787</v>
      </c>
      <c r="F59" s="55"/>
      <c r="G59" s="55">
        <f>H59+I59+J59</f>
        <v>0</v>
      </c>
      <c r="H59" s="55"/>
      <c r="I59" s="55"/>
      <c r="J59" s="55"/>
      <c r="K59" s="50">
        <f t="shared" si="1"/>
        <v>-78787</v>
      </c>
      <c r="L59" s="32">
        <f t="shared" si="2"/>
        <v>0</v>
      </c>
    </row>
    <row r="60" spans="1:12" ht="35.25" customHeight="1">
      <c r="A60" s="6" t="s">
        <v>32</v>
      </c>
      <c r="B60" s="6"/>
      <c r="C60" s="56">
        <f aca="true" t="shared" si="18" ref="C60:J60">C61+C64</f>
        <v>41539.200000000004</v>
      </c>
      <c r="D60" s="56">
        <f t="shared" si="18"/>
        <v>0</v>
      </c>
      <c r="E60" s="56">
        <f t="shared" si="18"/>
        <v>0</v>
      </c>
      <c r="F60" s="56">
        <f t="shared" si="18"/>
        <v>41539.200000000004</v>
      </c>
      <c r="G60" s="56">
        <f t="shared" si="18"/>
        <v>5809.1</v>
      </c>
      <c r="H60" s="56">
        <f t="shared" si="18"/>
        <v>0</v>
      </c>
      <c r="I60" s="56">
        <f t="shared" si="18"/>
        <v>0</v>
      </c>
      <c r="J60" s="56">
        <f t="shared" si="18"/>
        <v>5809.1</v>
      </c>
      <c r="K60" s="56">
        <f t="shared" si="1"/>
        <v>-35730.100000000006</v>
      </c>
      <c r="L60" s="13">
        <f t="shared" si="2"/>
        <v>13.984621754872506</v>
      </c>
    </row>
    <row r="61" spans="1:12" ht="17.25" customHeight="1">
      <c r="A61" s="7" t="s">
        <v>49</v>
      </c>
      <c r="B61" s="19"/>
      <c r="C61" s="50">
        <f aca="true" t="shared" si="19" ref="C61:J61">C62+C63</f>
        <v>8600</v>
      </c>
      <c r="D61" s="50">
        <f t="shared" si="19"/>
        <v>0</v>
      </c>
      <c r="E61" s="50">
        <f t="shared" si="19"/>
        <v>0</v>
      </c>
      <c r="F61" s="50">
        <f t="shared" si="19"/>
        <v>8600</v>
      </c>
      <c r="G61" s="50">
        <f t="shared" si="19"/>
        <v>0</v>
      </c>
      <c r="H61" s="50">
        <f t="shared" si="19"/>
        <v>0</v>
      </c>
      <c r="I61" s="50">
        <f t="shared" si="19"/>
        <v>0</v>
      </c>
      <c r="J61" s="50">
        <f t="shared" si="19"/>
        <v>0</v>
      </c>
      <c r="K61" s="50">
        <f t="shared" si="1"/>
        <v>-8600</v>
      </c>
      <c r="L61" s="32">
        <f t="shared" si="2"/>
        <v>0</v>
      </c>
    </row>
    <row r="62" spans="1:12" ht="39.75" customHeight="1">
      <c r="A62" s="8" t="s">
        <v>50</v>
      </c>
      <c r="B62" s="36" t="s">
        <v>29</v>
      </c>
      <c r="C62" s="55">
        <f>D62+E62+F62</f>
        <v>6600</v>
      </c>
      <c r="D62" s="55"/>
      <c r="E62" s="55"/>
      <c r="F62" s="55">
        <v>6600</v>
      </c>
      <c r="G62" s="55">
        <f>H62+I62+J62</f>
        <v>0</v>
      </c>
      <c r="H62" s="55"/>
      <c r="I62" s="55"/>
      <c r="J62" s="55"/>
      <c r="K62" s="55">
        <f t="shared" si="1"/>
        <v>-6600</v>
      </c>
      <c r="L62" s="12">
        <f t="shared" si="2"/>
        <v>0</v>
      </c>
    </row>
    <row r="63" spans="1:12" ht="75.75" customHeight="1">
      <c r="A63" s="44" t="s">
        <v>73</v>
      </c>
      <c r="B63" s="36" t="s">
        <v>29</v>
      </c>
      <c r="C63" s="55">
        <f>D63+E63+F63</f>
        <v>2000</v>
      </c>
      <c r="D63" s="55"/>
      <c r="E63" s="55"/>
      <c r="F63" s="55">
        <v>2000</v>
      </c>
      <c r="G63" s="55">
        <f>H63+I63+J63</f>
        <v>0</v>
      </c>
      <c r="H63" s="55"/>
      <c r="I63" s="55"/>
      <c r="J63" s="55"/>
      <c r="K63" s="55">
        <f t="shared" si="1"/>
        <v>-2000</v>
      </c>
      <c r="L63" s="12">
        <f t="shared" si="2"/>
        <v>0</v>
      </c>
    </row>
    <row r="64" spans="1:12" ht="27" customHeight="1">
      <c r="A64" s="7" t="s">
        <v>33</v>
      </c>
      <c r="B64" s="36"/>
      <c r="C64" s="50">
        <f>C65+C67+C69+C71+C72+C73+C74</f>
        <v>32939.200000000004</v>
      </c>
      <c r="D64" s="50">
        <f aca="true" t="shared" si="20" ref="D64:J64">D65+D67+D69+D71+D72+D73+D74</f>
        <v>0</v>
      </c>
      <c r="E64" s="50">
        <f t="shared" si="20"/>
        <v>0</v>
      </c>
      <c r="F64" s="50">
        <f t="shared" si="20"/>
        <v>32939.200000000004</v>
      </c>
      <c r="G64" s="50">
        <f t="shared" si="20"/>
        <v>5809.1</v>
      </c>
      <c r="H64" s="50">
        <f t="shared" si="20"/>
        <v>0</v>
      </c>
      <c r="I64" s="50">
        <f t="shared" si="20"/>
        <v>0</v>
      </c>
      <c r="J64" s="50">
        <f t="shared" si="20"/>
        <v>5809.1</v>
      </c>
      <c r="K64" s="50">
        <f t="shared" si="1"/>
        <v>-27130.100000000006</v>
      </c>
      <c r="L64" s="32">
        <f t="shared" si="2"/>
        <v>17.635826006703258</v>
      </c>
    </row>
    <row r="65" spans="1:12" ht="81" customHeight="1">
      <c r="A65" s="47" t="s">
        <v>51</v>
      </c>
      <c r="B65" s="36" t="s">
        <v>29</v>
      </c>
      <c r="C65" s="55">
        <f aca="true" t="shared" si="21" ref="C65:C74">D65+E65+F65</f>
        <v>5300</v>
      </c>
      <c r="D65" s="55"/>
      <c r="E65" s="55"/>
      <c r="F65" s="55">
        <v>5300</v>
      </c>
      <c r="G65" s="55">
        <f>H65+I65+J65</f>
        <v>2767.5</v>
      </c>
      <c r="H65" s="55"/>
      <c r="I65" s="55"/>
      <c r="J65" s="55">
        <v>2767.5</v>
      </c>
      <c r="K65" s="55">
        <f t="shared" si="1"/>
        <v>-2532.5</v>
      </c>
      <c r="L65" s="12">
        <f t="shared" si="2"/>
        <v>52.21698113207547</v>
      </c>
    </row>
    <row r="66" spans="1:12" ht="51.75" customHeight="1">
      <c r="A66" s="8" t="s">
        <v>74</v>
      </c>
      <c r="B66" s="36"/>
      <c r="C66" s="55">
        <f t="shared" si="21"/>
        <v>2800</v>
      </c>
      <c r="D66" s="55"/>
      <c r="E66" s="55"/>
      <c r="F66" s="55">
        <v>2800</v>
      </c>
      <c r="G66" s="55">
        <f aca="true" t="shared" si="22" ref="G66:G74">H66+I66+J66</f>
        <v>2767.5</v>
      </c>
      <c r="H66" s="55"/>
      <c r="I66" s="55"/>
      <c r="J66" s="55">
        <v>2767.5</v>
      </c>
      <c r="K66" s="55">
        <f t="shared" si="1"/>
        <v>-32.5</v>
      </c>
      <c r="L66" s="12">
        <f t="shared" si="2"/>
        <v>98.83928571428572</v>
      </c>
    </row>
    <row r="67" spans="1:12" ht="63.75" customHeight="1">
      <c r="A67" s="45" t="s">
        <v>52</v>
      </c>
      <c r="B67" s="36" t="s">
        <v>29</v>
      </c>
      <c r="C67" s="55">
        <f t="shared" si="21"/>
        <v>10000</v>
      </c>
      <c r="D67" s="55"/>
      <c r="E67" s="55"/>
      <c r="F67" s="55">
        <v>10000</v>
      </c>
      <c r="G67" s="55">
        <f t="shared" si="22"/>
        <v>1638.5</v>
      </c>
      <c r="H67" s="55"/>
      <c r="I67" s="55"/>
      <c r="J67" s="55">
        <v>1638.5</v>
      </c>
      <c r="K67" s="55">
        <f t="shared" si="1"/>
        <v>-8361.5</v>
      </c>
      <c r="L67" s="12">
        <f t="shared" si="2"/>
        <v>16.384999999999998</v>
      </c>
    </row>
    <row r="68" spans="1:12" ht="48" customHeight="1">
      <c r="A68" s="44" t="s">
        <v>75</v>
      </c>
      <c r="B68" s="36"/>
      <c r="C68" s="55">
        <f t="shared" si="21"/>
        <v>1830.4</v>
      </c>
      <c r="D68" s="55"/>
      <c r="E68" s="55"/>
      <c r="F68" s="55">
        <v>1830.4</v>
      </c>
      <c r="G68" s="55">
        <f t="shared" si="22"/>
        <v>1638.5</v>
      </c>
      <c r="H68" s="55"/>
      <c r="I68" s="55"/>
      <c r="J68" s="55">
        <v>1638.5</v>
      </c>
      <c r="K68" s="55">
        <f t="shared" si="1"/>
        <v>-191.9000000000001</v>
      </c>
      <c r="L68" s="12">
        <f t="shared" si="2"/>
        <v>89.51595279720279</v>
      </c>
    </row>
    <row r="69" spans="1:12" ht="63.75" customHeight="1">
      <c r="A69" s="44" t="s">
        <v>53</v>
      </c>
      <c r="B69" s="36" t="s">
        <v>29</v>
      </c>
      <c r="C69" s="55">
        <f t="shared" si="21"/>
        <v>7999.4</v>
      </c>
      <c r="D69" s="55"/>
      <c r="E69" s="55"/>
      <c r="F69" s="55">
        <v>7999.4</v>
      </c>
      <c r="G69" s="55">
        <f t="shared" si="22"/>
        <v>0</v>
      </c>
      <c r="H69" s="55"/>
      <c r="I69" s="55"/>
      <c r="J69" s="55"/>
      <c r="K69" s="55">
        <f t="shared" si="1"/>
        <v>-7999.4</v>
      </c>
      <c r="L69" s="12">
        <f t="shared" si="2"/>
        <v>0</v>
      </c>
    </row>
    <row r="70" spans="1:12" ht="45" customHeight="1">
      <c r="A70" s="44" t="s">
        <v>76</v>
      </c>
      <c r="B70" s="36"/>
      <c r="C70" s="55">
        <f t="shared" si="21"/>
        <v>2500</v>
      </c>
      <c r="D70" s="55"/>
      <c r="E70" s="55"/>
      <c r="F70" s="55">
        <v>2500</v>
      </c>
      <c r="G70" s="55">
        <f t="shared" si="22"/>
        <v>0</v>
      </c>
      <c r="H70" s="55"/>
      <c r="I70" s="55"/>
      <c r="J70" s="55"/>
      <c r="K70" s="55">
        <f t="shared" si="1"/>
        <v>-2500</v>
      </c>
      <c r="L70" s="12">
        <f t="shared" si="2"/>
        <v>0</v>
      </c>
    </row>
    <row r="71" spans="1:12" ht="93" customHeight="1">
      <c r="A71" s="44" t="s">
        <v>79</v>
      </c>
      <c r="B71" s="36" t="s">
        <v>29</v>
      </c>
      <c r="C71" s="55">
        <f t="shared" si="21"/>
        <v>1500</v>
      </c>
      <c r="D71" s="55"/>
      <c r="E71" s="55"/>
      <c r="F71" s="55">
        <v>1500</v>
      </c>
      <c r="G71" s="55">
        <f>H71+I71+J71</f>
        <v>0</v>
      </c>
      <c r="H71" s="55"/>
      <c r="I71" s="55"/>
      <c r="J71" s="55"/>
      <c r="K71" s="55">
        <f t="shared" si="1"/>
        <v>-1500</v>
      </c>
      <c r="L71" s="12">
        <f t="shared" si="2"/>
        <v>0</v>
      </c>
    </row>
    <row r="72" spans="1:12" ht="53.25" customHeight="1">
      <c r="A72" s="44" t="s">
        <v>77</v>
      </c>
      <c r="B72" s="36" t="s">
        <v>29</v>
      </c>
      <c r="C72" s="55">
        <f t="shared" si="21"/>
        <v>2000</v>
      </c>
      <c r="D72" s="55"/>
      <c r="E72" s="55"/>
      <c r="F72" s="55">
        <v>2000</v>
      </c>
      <c r="G72" s="55">
        <f t="shared" si="22"/>
        <v>0</v>
      </c>
      <c r="H72" s="55"/>
      <c r="I72" s="55"/>
      <c r="J72" s="55"/>
      <c r="K72" s="55">
        <f t="shared" si="1"/>
        <v>-2000</v>
      </c>
      <c r="L72" s="12">
        <f t="shared" si="2"/>
        <v>0</v>
      </c>
    </row>
    <row r="73" spans="1:12" ht="63" customHeight="1">
      <c r="A73" s="44" t="s">
        <v>122</v>
      </c>
      <c r="B73" s="36" t="s">
        <v>29</v>
      </c>
      <c r="C73" s="55">
        <f t="shared" si="21"/>
        <v>4139.2</v>
      </c>
      <c r="D73" s="55"/>
      <c r="E73" s="55"/>
      <c r="F73" s="55">
        <v>4139.2</v>
      </c>
      <c r="G73" s="55">
        <f t="shared" si="22"/>
        <v>1403.1</v>
      </c>
      <c r="H73" s="55"/>
      <c r="I73" s="55"/>
      <c r="J73" s="55">
        <v>1403.1</v>
      </c>
      <c r="K73" s="55">
        <f t="shared" si="1"/>
        <v>-2736.1</v>
      </c>
      <c r="L73" s="12">
        <f t="shared" si="2"/>
        <v>33.89785465790491</v>
      </c>
    </row>
    <row r="74" spans="1:12" ht="80.25" customHeight="1">
      <c r="A74" s="44" t="s">
        <v>113</v>
      </c>
      <c r="B74" s="36" t="s">
        <v>29</v>
      </c>
      <c r="C74" s="55">
        <f t="shared" si="21"/>
        <v>2000.6</v>
      </c>
      <c r="D74" s="55"/>
      <c r="E74" s="55"/>
      <c r="F74" s="55">
        <v>2000.6</v>
      </c>
      <c r="G74" s="55">
        <f t="shared" si="22"/>
        <v>0</v>
      </c>
      <c r="H74" s="55"/>
      <c r="I74" s="55"/>
      <c r="J74" s="55"/>
      <c r="K74" s="55">
        <f t="shared" si="1"/>
        <v>-2000.6</v>
      </c>
      <c r="L74" s="12">
        <f t="shared" si="2"/>
        <v>0</v>
      </c>
    </row>
    <row r="75" spans="1:12" s="5" customFormat="1" ht="33.75" customHeight="1">
      <c r="A75" s="6" t="s">
        <v>19</v>
      </c>
      <c r="B75" s="6"/>
      <c r="C75" s="56">
        <f aca="true" t="shared" si="23" ref="C75:J75">C9+C19+C34+C57+C60</f>
        <v>739402.7999999999</v>
      </c>
      <c r="D75" s="56">
        <f t="shared" si="23"/>
        <v>0</v>
      </c>
      <c r="E75" s="56">
        <f t="shared" si="23"/>
        <v>181632.2</v>
      </c>
      <c r="F75" s="56">
        <f t="shared" si="23"/>
        <v>557770.6</v>
      </c>
      <c r="G75" s="56">
        <f t="shared" si="23"/>
        <v>104249.40000000001</v>
      </c>
      <c r="H75" s="56">
        <f t="shared" si="23"/>
        <v>0</v>
      </c>
      <c r="I75" s="56">
        <f t="shared" si="23"/>
        <v>0</v>
      </c>
      <c r="J75" s="56">
        <f t="shared" si="23"/>
        <v>104249.40000000001</v>
      </c>
      <c r="K75" s="56">
        <f t="shared" si="1"/>
        <v>-635153.3999999999</v>
      </c>
      <c r="L75" s="13">
        <f t="shared" si="2"/>
        <v>14.099135139872343</v>
      </c>
    </row>
    <row r="77" spans="1:4" ht="17.25" customHeight="1">
      <c r="A77" s="18" t="s">
        <v>22</v>
      </c>
      <c r="D77" s="18" t="s">
        <v>26</v>
      </c>
    </row>
    <row r="78" ht="33" customHeight="1">
      <c r="A78" s="1" t="s">
        <v>31</v>
      </c>
    </row>
    <row r="79" ht="15">
      <c r="B79" s="18"/>
    </row>
  </sheetData>
  <sheetProtection/>
  <mergeCells count="14">
    <mergeCell ref="A5:A7"/>
    <mergeCell ref="B5:B7"/>
    <mergeCell ref="A1:L1"/>
    <mergeCell ref="A2:L2"/>
    <mergeCell ref="A3:F3"/>
    <mergeCell ref="A4:L4"/>
    <mergeCell ref="C5:F5"/>
    <mergeCell ref="G5:J5"/>
    <mergeCell ref="K5:K6"/>
    <mergeCell ref="L5:L6"/>
    <mergeCell ref="C6:C7"/>
    <mergeCell ref="D6:F6"/>
    <mergeCell ref="G6:G7"/>
    <mergeCell ref="H6:J6"/>
  </mergeCells>
  <printOptions/>
  <pageMargins left="0.74" right="0.17" top="0.17" bottom="0.17" header="0.48" footer="0.25"/>
  <pageSetup fitToHeight="2" horizontalDpi="600" verticalDpi="600" orientation="landscape" paperSize="9" scale="58" r:id="rId1"/>
  <rowBreaks count="2" manualBreakCount="2">
    <brk id="31" max="11" man="1"/>
    <brk id="47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1"/>
  <sheetViews>
    <sheetView showZeros="0" view="pageBreakPreview" zoomScale="75" zoomScaleSheetLayoutView="75" zoomScalePageLayoutView="0" workbookViewId="0" topLeftCell="A1">
      <pane xSplit="1" ySplit="8" topLeftCell="B9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A13" sqref="A13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10.1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8" customHeight="1">
      <c r="A2" s="64" t="s">
        <v>127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4" ht="15.75" customHeight="1">
      <c r="A3" s="68"/>
      <c r="B3" s="68"/>
      <c r="C3" s="68"/>
      <c r="D3" s="68"/>
      <c r="E3" s="68"/>
      <c r="F3" s="68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71" t="s">
        <v>30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9" t="s">
        <v>21</v>
      </c>
      <c r="B5" s="65" t="s">
        <v>28</v>
      </c>
      <c r="C5" s="70" t="s">
        <v>2</v>
      </c>
      <c r="D5" s="70"/>
      <c r="E5" s="70"/>
      <c r="F5" s="70"/>
      <c r="G5" s="74" t="s">
        <v>126</v>
      </c>
      <c r="H5" s="75"/>
      <c r="I5" s="75"/>
      <c r="J5" s="76"/>
      <c r="K5" s="65" t="s">
        <v>23</v>
      </c>
      <c r="L5" s="72" t="s">
        <v>25</v>
      </c>
    </row>
    <row r="6" spans="1:12" ht="29.25" customHeight="1">
      <c r="A6" s="69"/>
      <c r="B6" s="66"/>
      <c r="C6" s="70" t="s">
        <v>8</v>
      </c>
      <c r="D6" s="70" t="s">
        <v>9</v>
      </c>
      <c r="E6" s="70"/>
      <c r="F6" s="70"/>
      <c r="G6" s="77" t="s">
        <v>8</v>
      </c>
      <c r="H6" s="74" t="s">
        <v>9</v>
      </c>
      <c r="I6" s="75"/>
      <c r="J6" s="76"/>
      <c r="K6" s="67"/>
      <c r="L6" s="73"/>
    </row>
    <row r="7" spans="1:12" ht="30.75" customHeight="1">
      <c r="A7" s="69"/>
      <c r="B7" s="67"/>
      <c r="C7" s="70"/>
      <c r="D7" s="20" t="s">
        <v>10</v>
      </c>
      <c r="E7" s="20" t="s">
        <v>11</v>
      </c>
      <c r="F7" s="20" t="s">
        <v>12</v>
      </c>
      <c r="G7" s="78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22">
        <f aca="true" t="shared" si="0" ref="C9:J9">C10+C14</f>
        <v>284619500</v>
      </c>
      <c r="D9" s="22">
        <f t="shared" si="0"/>
        <v>0</v>
      </c>
      <c r="E9" s="22">
        <f t="shared" si="0"/>
        <v>220761900</v>
      </c>
      <c r="F9" s="22">
        <f t="shared" si="0"/>
        <v>63857600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31">
        <f aca="true" t="shared" si="1" ref="K9:K67">G9-C9</f>
        <v>-284619500</v>
      </c>
      <c r="L9" s="29">
        <f aca="true" t="shared" si="2" ref="L9:L67">G9/C9*100</f>
        <v>0</v>
      </c>
    </row>
    <row r="10" spans="1:12" ht="21" customHeight="1">
      <c r="A10" s="7" t="s">
        <v>39</v>
      </c>
      <c r="B10" s="19"/>
      <c r="C10" s="27">
        <f>C11+C12+C13</f>
        <v>267619500</v>
      </c>
      <c r="D10" s="27">
        <f aca="true" t="shared" si="3" ref="D10:J10">D11+D12+D13</f>
        <v>0</v>
      </c>
      <c r="E10" s="27">
        <f t="shared" si="3"/>
        <v>218761900</v>
      </c>
      <c r="F10" s="27">
        <f t="shared" si="3"/>
        <v>48857600</v>
      </c>
      <c r="G10" s="27">
        <f t="shared" si="3"/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3">
        <f t="shared" si="1"/>
        <v>-267619500</v>
      </c>
      <c r="L10" s="30">
        <f t="shared" si="2"/>
        <v>0</v>
      </c>
    </row>
    <row r="11" spans="1:12" ht="66.75" customHeight="1">
      <c r="A11" s="61" t="s">
        <v>128</v>
      </c>
      <c r="B11" s="36" t="s">
        <v>29</v>
      </c>
      <c r="C11" s="26">
        <f>D11+E11+F11</f>
        <v>1840000</v>
      </c>
      <c r="D11" s="26"/>
      <c r="E11" s="26"/>
      <c r="F11" s="26">
        <v>1840000</v>
      </c>
      <c r="G11" s="26">
        <f>H11+I11+J11</f>
        <v>0</v>
      </c>
      <c r="H11" s="26"/>
      <c r="I11" s="26"/>
      <c r="J11" s="26"/>
      <c r="K11" s="21">
        <f t="shared" si="1"/>
        <v>-1840000</v>
      </c>
      <c r="L11" s="4">
        <f t="shared" si="2"/>
        <v>0</v>
      </c>
    </row>
    <row r="12" spans="1:12" ht="79.5" customHeight="1">
      <c r="A12" s="16" t="s">
        <v>130</v>
      </c>
      <c r="B12" s="62" t="s">
        <v>110</v>
      </c>
      <c r="C12" s="24">
        <f>D12+E12+F12</f>
        <v>204395888</v>
      </c>
      <c r="D12" s="24"/>
      <c r="E12" s="24">
        <v>163516688</v>
      </c>
      <c r="F12" s="24">
        <v>40879200</v>
      </c>
      <c r="G12" s="24">
        <f aca="true" t="shared" si="4" ref="G12:G17">H12+I12+J12</f>
        <v>0</v>
      </c>
      <c r="H12" s="24"/>
      <c r="I12" s="24"/>
      <c r="J12" s="24"/>
      <c r="K12" s="21">
        <f t="shared" si="1"/>
        <v>-204395888</v>
      </c>
      <c r="L12" s="4">
        <f t="shared" si="2"/>
        <v>0</v>
      </c>
    </row>
    <row r="13" spans="1:12" ht="48" customHeight="1">
      <c r="A13" s="16" t="s">
        <v>131</v>
      </c>
      <c r="B13" s="62" t="s">
        <v>110</v>
      </c>
      <c r="C13" s="24">
        <f>D13+E13+F13</f>
        <v>61383612</v>
      </c>
      <c r="D13" s="24"/>
      <c r="E13" s="24">
        <v>55245212</v>
      </c>
      <c r="F13" s="24">
        <v>6138400</v>
      </c>
      <c r="G13" s="24">
        <f t="shared" si="4"/>
        <v>0</v>
      </c>
      <c r="H13" s="24"/>
      <c r="I13" s="24"/>
      <c r="J13" s="24"/>
      <c r="K13" s="21">
        <f t="shared" si="1"/>
        <v>-61383612</v>
      </c>
      <c r="L13" s="4">
        <f t="shared" si="2"/>
        <v>0</v>
      </c>
    </row>
    <row r="14" spans="1:12" ht="43.5" customHeight="1">
      <c r="A14" s="40" t="s">
        <v>6</v>
      </c>
      <c r="B14" s="36"/>
      <c r="C14" s="25">
        <f aca="true" t="shared" si="5" ref="C14:J14">C15+C16</f>
        <v>17000000</v>
      </c>
      <c r="D14" s="25">
        <f t="shared" si="5"/>
        <v>0</v>
      </c>
      <c r="E14" s="25">
        <f t="shared" si="5"/>
        <v>2000000</v>
      </c>
      <c r="F14" s="25">
        <f t="shared" si="5"/>
        <v>15000000</v>
      </c>
      <c r="G14" s="24">
        <f t="shared" si="4"/>
        <v>0</v>
      </c>
      <c r="H14" s="25">
        <f t="shared" si="5"/>
        <v>0</v>
      </c>
      <c r="I14" s="25">
        <f t="shared" si="5"/>
        <v>0</v>
      </c>
      <c r="J14" s="25">
        <f t="shared" si="5"/>
        <v>0</v>
      </c>
      <c r="K14" s="21">
        <f t="shared" si="1"/>
        <v>-17000000</v>
      </c>
      <c r="L14" s="4">
        <f t="shared" si="2"/>
        <v>0</v>
      </c>
    </row>
    <row r="15" spans="1:12" ht="48.75" customHeight="1">
      <c r="A15" s="16" t="s">
        <v>7</v>
      </c>
      <c r="B15" s="36" t="s">
        <v>29</v>
      </c>
      <c r="C15" s="24">
        <f>D15+E15+F15</f>
        <v>15000000</v>
      </c>
      <c r="D15" s="24"/>
      <c r="E15" s="24"/>
      <c r="F15" s="24">
        <v>15000000</v>
      </c>
      <c r="G15" s="24">
        <f t="shared" si="4"/>
        <v>0</v>
      </c>
      <c r="H15" s="24"/>
      <c r="I15" s="24"/>
      <c r="J15" s="24"/>
      <c r="K15" s="21">
        <f t="shared" si="1"/>
        <v>-15000000</v>
      </c>
      <c r="L15" s="4">
        <f t="shared" si="2"/>
        <v>0</v>
      </c>
    </row>
    <row r="16" spans="1:12" ht="48.75" customHeight="1">
      <c r="A16" s="16" t="s">
        <v>92</v>
      </c>
      <c r="B16" s="36" t="s">
        <v>29</v>
      </c>
      <c r="C16" s="24">
        <f>D16+E16+F16</f>
        <v>2000000</v>
      </c>
      <c r="D16" s="24"/>
      <c r="E16" s="24">
        <v>2000000</v>
      </c>
      <c r="F16" s="24"/>
      <c r="G16" s="24">
        <f t="shared" si="4"/>
        <v>0</v>
      </c>
      <c r="H16" s="24"/>
      <c r="I16" s="24"/>
      <c r="J16" s="24"/>
      <c r="K16" s="21">
        <f t="shared" si="1"/>
        <v>-2000000</v>
      </c>
      <c r="L16" s="4">
        <f t="shared" si="2"/>
        <v>0</v>
      </c>
    </row>
    <row r="17" spans="1:12" ht="48.75" customHeight="1">
      <c r="A17" s="16" t="s">
        <v>60</v>
      </c>
      <c r="B17" s="36"/>
      <c r="C17" s="24">
        <f>D17+E17+F17</f>
        <v>2000000</v>
      </c>
      <c r="D17" s="24"/>
      <c r="E17" s="24">
        <v>2000000</v>
      </c>
      <c r="F17" s="24"/>
      <c r="G17" s="24">
        <f t="shared" si="4"/>
        <v>0</v>
      </c>
      <c r="H17" s="24"/>
      <c r="I17" s="24"/>
      <c r="J17" s="24"/>
      <c r="K17" s="21">
        <f t="shared" si="1"/>
        <v>-2000000</v>
      </c>
      <c r="L17" s="4">
        <f t="shared" si="2"/>
        <v>0</v>
      </c>
    </row>
    <row r="18" spans="1:12" ht="30.75" customHeight="1">
      <c r="A18" s="6" t="s">
        <v>16</v>
      </c>
      <c r="B18" s="6"/>
      <c r="C18" s="22">
        <f aca="true" t="shared" si="6" ref="C18:J18">C19+C28</f>
        <v>142913206</v>
      </c>
      <c r="D18" s="22">
        <f t="shared" si="6"/>
        <v>0</v>
      </c>
      <c r="E18" s="22">
        <f t="shared" si="6"/>
        <v>59070057</v>
      </c>
      <c r="F18" s="22">
        <f t="shared" si="6"/>
        <v>83843149</v>
      </c>
      <c r="G18" s="22">
        <f t="shared" si="6"/>
        <v>21851705</v>
      </c>
      <c r="H18" s="22">
        <f t="shared" si="6"/>
        <v>0</v>
      </c>
      <c r="I18" s="22">
        <f t="shared" si="6"/>
        <v>0</v>
      </c>
      <c r="J18" s="22">
        <f t="shared" si="6"/>
        <v>21851705</v>
      </c>
      <c r="K18" s="31">
        <f t="shared" si="1"/>
        <v>-121061501</v>
      </c>
      <c r="L18" s="29">
        <f t="shared" si="2"/>
        <v>15.290192986084156</v>
      </c>
    </row>
    <row r="19" spans="1:12" ht="15.75" customHeight="1">
      <c r="A19" s="7" t="s">
        <v>20</v>
      </c>
      <c r="B19" s="19"/>
      <c r="C19" s="25">
        <f>C20+C21</f>
        <v>94601006</v>
      </c>
      <c r="D19" s="25">
        <f aca="true" t="shared" si="7" ref="D19:J19">D20+D21</f>
        <v>0</v>
      </c>
      <c r="E19" s="25">
        <f t="shared" si="7"/>
        <v>39070057</v>
      </c>
      <c r="F19" s="25">
        <f t="shared" si="7"/>
        <v>55530949</v>
      </c>
      <c r="G19" s="25">
        <f t="shared" si="7"/>
        <v>21851705</v>
      </c>
      <c r="H19" s="25">
        <f t="shared" si="7"/>
        <v>0</v>
      </c>
      <c r="I19" s="25">
        <f t="shared" si="7"/>
        <v>0</v>
      </c>
      <c r="J19" s="25">
        <f t="shared" si="7"/>
        <v>21851705</v>
      </c>
      <c r="K19" s="23">
        <f t="shared" si="1"/>
        <v>-72749301</v>
      </c>
      <c r="L19" s="30">
        <f t="shared" si="2"/>
        <v>23.09880827271541</v>
      </c>
    </row>
    <row r="20" spans="1:12" ht="34.5" customHeight="1">
      <c r="A20" s="9" t="s">
        <v>100</v>
      </c>
      <c r="B20" s="36" t="s">
        <v>29</v>
      </c>
      <c r="C20" s="24">
        <f aca="true" t="shared" si="8" ref="C20:C27">D20+E20+F20</f>
        <v>35000000</v>
      </c>
      <c r="D20" s="24"/>
      <c r="E20" s="24"/>
      <c r="F20" s="24">
        <v>35000000</v>
      </c>
      <c r="G20" s="24">
        <f aca="true" t="shared" si="9" ref="G20:G27">H20+I20+J20</f>
        <v>11195260</v>
      </c>
      <c r="H20" s="24"/>
      <c r="I20" s="24"/>
      <c r="J20" s="24">
        <v>11195260</v>
      </c>
      <c r="K20" s="21">
        <f t="shared" si="1"/>
        <v>-23804740</v>
      </c>
      <c r="L20" s="4">
        <f t="shared" si="2"/>
        <v>31.986457142857144</v>
      </c>
    </row>
    <row r="21" spans="1:12" ht="34.5" customHeight="1">
      <c r="A21" s="9" t="s">
        <v>115</v>
      </c>
      <c r="B21" s="36" t="s">
        <v>29</v>
      </c>
      <c r="C21" s="24">
        <f>C23+C24+C25+C26+C27</f>
        <v>59601006</v>
      </c>
      <c r="D21" s="24">
        <f aca="true" t="shared" si="10" ref="D21:J21">D23+D24+D25+D26+D27</f>
        <v>0</v>
      </c>
      <c r="E21" s="24">
        <f t="shared" si="10"/>
        <v>39070057</v>
      </c>
      <c r="F21" s="24">
        <f t="shared" si="10"/>
        <v>20530949</v>
      </c>
      <c r="G21" s="24">
        <f t="shared" si="10"/>
        <v>10656445</v>
      </c>
      <c r="H21" s="24">
        <f t="shared" si="10"/>
        <v>0</v>
      </c>
      <c r="I21" s="24">
        <f t="shared" si="10"/>
        <v>0</v>
      </c>
      <c r="J21" s="24">
        <f t="shared" si="10"/>
        <v>10656445</v>
      </c>
      <c r="K21" s="21">
        <f t="shared" si="1"/>
        <v>-48944561</v>
      </c>
      <c r="L21" s="4">
        <f t="shared" si="2"/>
        <v>17.87963948125305</v>
      </c>
    </row>
    <row r="22" spans="1:12" ht="24" customHeight="1">
      <c r="A22" s="9" t="s">
        <v>116</v>
      </c>
      <c r="B22" s="36"/>
      <c r="C22" s="24"/>
      <c r="D22" s="24"/>
      <c r="E22" s="24"/>
      <c r="F22" s="24"/>
      <c r="G22" s="24"/>
      <c r="H22" s="24"/>
      <c r="I22" s="24"/>
      <c r="J22" s="24"/>
      <c r="K22" s="21"/>
      <c r="L22" s="4"/>
    </row>
    <row r="23" spans="1:12" ht="24" customHeight="1">
      <c r="A23" s="63" t="s">
        <v>117</v>
      </c>
      <c r="B23" s="36"/>
      <c r="C23" s="24">
        <f t="shared" si="8"/>
        <v>25262471</v>
      </c>
      <c r="D23" s="24"/>
      <c r="E23" s="24">
        <v>25262471</v>
      </c>
      <c r="F23" s="24"/>
      <c r="G23" s="24">
        <f>H23+I23+J23</f>
        <v>0</v>
      </c>
      <c r="H23" s="24"/>
      <c r="I23" s="24"/>
      <c r="J23" s="24"/>
      <c r="K23" s="21">
        <f t="shared" si="1"/>
        <v>-25262471</v>
      </c>
      <c r="L23" s="4"/>
    </row>
    <row r="24" spans="1:12" ht="21" customHeight="1">
      <c r="A24" s="63" t="s">
        <v>118</v>
      </c>
      <c r="B24" s="36"/>
      <c r="C24" s="24">
        <f t="shared" si="8"/>
        <v>8747749</v>
      </c>
      <c r="D24" s="24"/>
      <c r="E24" s="24">
        <v>8340177</v>
      </c>
      <c r="F24" s="24">
        <v>407572</v>
      </c>
      <c r="G24" s="24">
        <f t="shared" si="9"/>
        <v>0</v>
      </c>
      <c r="H24" s="24"/>
      <c r="I24" s="24"/>
      <c r="J24" s="24"/>
      <c r="K24" s="21">
        <f t="shared" si="1"/>
        <v>-8747749</v>
      </c>
      <c r="L24" s="4">
        <f t="shared" si="2"/>
        <v>0</v>
      </c>
    </row>
    <row r="25" spans="1:12" ht="20.25" customHeight="1">
      <c r="A25" s="63" t="s">
        <v>119</v>
      </c>
      <c r="B25" s="36"/>
      <c r="C25" s="24">
        <f t="shared" si="8"/>
        <v>14931380</v>
      </c>
      <c r="D25" s="24"/>
      <c r="E25" s="24">
        <v>5467409</v>
      </c>
      <c r="F25" s="24">
        <v>9463971</v>
      </c>
      <c r="G25" s="24">
        <f t="shared" si="9"/>
        <v>0</v>
      </c>
      <c r="H25" s="24"/>
      <c r="I25" s="24"/>
      <c r="J25" s="24"/>
      <c r="K25" s="21">
        <f t="shared" si="1"/>
        <v>-14931380</v>
      </c>
      <c r="L25" s="4">
        <f t="shared" si="2"/>
        <v>0</v>
      </c>
    </row>
    <row r="26" spans="1:12" ht="21" customHeight="1">
      <c r="A26" s="63" t="s">
        <v>120</v>
      </c>
      <c r="B26" s="36"/>
      <c r="C26" s="24">
        <f t="shared" si="8"/>
        <v>459406</v>
      </c>
      <c r="D26" s="24"/>
      <c r="E26" s="24"/>
      <c r="F26" s="24">
        <v>459406</v>
      </c>
      <c r="G26" s="24">
        <f t="shared" si="9"/>
        <v>459405</v>
      </c>
      <c r="H26" s="24"/>
      <c r="I26" s="24"/>
      <c r="J26" s="24">
        <v>459405</v>
      </c>
      <c r="K26" s="21">
        <f t="shared" si="1"/>
        <v>-1</v>
      </c>
      <c r="L26" s="4">
        <f t="shared" si="2"/>
        <v>99.99978232761435</v>
      </c>
    </row>
    <row r="27" spans="1:12" ht="20.25" customHeight="1">
      <c r="A27" s="63" t="s">
        <v>121</v>
      </c>
      <c r="B27" s="36"/>
      <c r="C27" s="24">
        <f t="shared" si="8"/>
        <v>10200000</v>
      </c>
      <c r="D27" s="24"/>
      <c r="E27" s="24"/>
      <c r="F27" s="24">
        <v>10200000</v>
      </c>
      <c r="G27" s="24">
        <f t="shared" si="9"/>
        <v>10197040</v>
      </c>
      <c r="H27" s="24"/>
      <c r="I27" s="24"/>
      <c r="J27" s="24">
        <v>10197040</v>
      </c>
      <c r="K27" s="21">
        <f t="shared" si="1"/>
        <v>-2960</v>
      </c>
      <c r="L27" s="4">
        <f t="shared" si="2"/>
        <v>99.97098039215686</v>
      </c>
    </row>
    <row r="28" spans="1:12" ht="17.25" customHeight="1">
      <c r="A28" s="7" t="s">
        <v>13</v>
      </c>
      <c r="B28" s="19"/>
      <c r="C28" s="25">
        <f aca="true" t="shared" si="11" ref="C28:J28">C29+C30+C31</f>
        <v>48312200</v>
      </c>
      <c r="D28" s="25">
        <f t="shared" si="11"/>
        <v>0</v>
      </c>
      <c r="E28" s="25">
        <f t="shared" si="11"/>
        <v>20000000</v>
      </c>
      <c r="F28" s="25">
        <f t="shared" si="11"/>
        <v>28312200</v>
      </c>
      <c r="G28" s="25">
        <f t="shared" si="11"/>
        <v>0</v>
      </c>
      <c r="H28" s="25">
        <f t="shared" si="11"/>
        <v>0</v>
      </c>
      <c r="I28" s="25">
        <f t="shared" si="11"/>
        <v>0</v>
      </c>
      <c r="J28" s="25">
        <f t="shared" si="11"/>
        <v>0</v>
      </c>
      <c r="K28" s="21">
        <f t="shared" si="1"/>
        <v>-48312200</v>
      </c>
      <c r="L28" s="4">
        <f t="shared" si="2"/>
        <v>0</v>
      </c>
    </row>
    <row r="29" spans="1:12" ht="45.75" customHeight="1">
      <c r="A29" s="9" t="s">
        <v>62</v>
      </c>
      <c r="B29" s="36" t="s">
        <v>29</v>
      </c>
      <c r="C29" s="26">
        <f>D29+E29+F29</f>
        <v>3000000</v>
      </c>
      <c r="D29" s="26"/>
      <c r="E29" s="26"/>
      <c r="F29" s="26">
        <v>3000000</v>
      </c>
      <c r="G29" s="26">
        <f>H29+I29+J29</f>
        <v>0</v>
      </c>
      <c r="H29" s="26"/>
      <c r="I29" s="26"/>
      <c r="J29" s="26"/>
      <c r="K29" s="26">
        <f t="shared" si="1"/>
        <v>-3000000</v>
      </c>
      <c r="L29" s="12">
        <f t="shared" si="2"/>
        <v>0</v>
      </c>
    </row>
    <row r="30" spans="1:12" ht="63.75" customHeight="1">
      <c r="A30" s="9" t="s">
        <v>81</v>
      </c>
      <c r="B30" s="36" t="s">
        <v>29</v>
      </c>
      <c r="C30" s="26">
        <f>D30+E30+F30</f>
        <v>43312200</v>
      </c>
      <c r="D30" s="26"/>
      <c r="E30" s="26">
        <v>20000000</v>
      </c>
      <c r="F30" s="26">
        <v>23312200</v>
      </c>
      <c r="G30" s="26">
        <f>H30+I30+J30</f>
        <v>0</v>
      </c>
      <c r="H30" s="26"/>
      <c r="I30" s="26"/>
      <c r="J30" s="26"/>
      <c r="K30" s="26">
        <f t="shared" si="1"/>
        <v>-43312200</v>
      </c>
      <c r="L30" s="12">
        <f t="shared" si="2"/>
        <v>0</v>
      </c>
    </row>
    <row r="31" spans="1:12" ht="113.25" customHeight="1">
      <c r="A31" s="39" t="s">
        <v>93</v>
      </c>
      <c r="B31" s="36" t="s">
        <v>29</v>
      </c>
      <c r="C31" s="26">
        <f>D31+E31+F31</f>
        <v>2000000</v>
      </c>
      <c r="D31" s="26"/>
      <c r="E31" s="26"/>
      <c r="F31" s="26">
        <v>2000000</v>
      </c>
      <c r="G31" s="26">
        <f>H31+I31+J31</f>
        <v>0</v>
      </c>
      <c r="H31" s="26"/>
      <c r="I31" s="26"/>
      <c r="J31" s="26"/>
      <c r="K31" s="26">
        <f t="shared" si="1"/>
        <v>-2000000</v>
      </c>
      <c r="L31" s="12">
        <f t="shared" si="2"/>
        <v>0</v>
      </c>
    </row>
    <row r="32" spans="1:12" ht="18" customHeight="1">
      <c r="A32" s="11" t="s">
        <v>17</v>
      </c>
      <c r="B32" s="37"/>
      <c r="C32" s="28">
        <f aca="true" t="shared" si="12" ref="C32:J32">C33+C53</f>
        <v>303938300</v>
      </c>
      <c r="D32" s="28">
        <f t="shared" si="12"/>
        <v>0</v>
      </c>
      <c r="E32" s="28">
        <f t="shared" si="12"/>
        <v>21550000</v>
      </c>
      <c r="F32" s="28">
        <f t="shared" si="12"/>
        <v>282388300</v>
      </c>
      <c r="G32" s="28">
        <f t="shared" si="12"/>
        <v>87905160.72</v>
      </c>
      <c r="H32" s="28">
        <f t="shared" si="12"/>
        <v>0</v>
      </c>
      <c r="I32" s="28">
        <f t="shared" si="12"/>
        <v>0</v>
      </c>
      <c r="J32" s="28">
        <f t="shared" si="12"/>
        <v>87905160.72</v>
      </c>
      <c r="K32" s="28">
        <f t="shared" si="1"/>
        <v>-216033139.28</v>
      </c>
      <c r="L32" s="13">
        <f t="shared" si="2"/>
        <v>28.922041322202563</v>
      </c>
    </row>
    <row r="33" spans="1:12" ht="18" customHeight="1">
      <c r="A33" s="7" t="s">
        <v>14</v>
      </c>
      <c r="B33" s="19"/>
      <c r="C33" s="27">
        <f>C34+C36+C38+C40+C42+C44+C46+C48+C50+C52</f>
        <v>293638300</v>
      </c>
      <c r="D33" s="27">
        <f aca="true" t="shared" si="13" ref="D33:J33">D34+D36+D38+D40+D42+D44+D46+D48+D50+D52</f>
        <v>0</v>
      </c>
      <c r="E33" s="27">
        <f t="shared" si="13"/>
        <v>11250000</v>
      </c>
      <c r="F33" s="27">
        <f t="shared" si="13"/>
        <v>282388300</v>
      </c>
      <c r="G33" s="27">
        <f t="shared" si="13"/>
        <v>87905160.72</v>
      </c>
      <c r="H33" s="27">
        <f t="shared" si="13"/>
        <v>0</v>
      </c>
      <c r="I33" s="27">
        <f t="shared" si="13"/>
        <v>0</v>
      </c>
      <c r="J33" s="27">
        <f t="shared" si="13"/>
        <v>87905160.72</v>
      </c>
      <c r="K33" s="27">
        <f t="shared" si="1"/>
        <v>-205733139.28</v>
      </c>
      <c r="L33" s="32">
        <f t="shared" si="2"/>
        <v>29.936544626501377</v>
      </c>
    </row>
    <row r="34" spans="1:12" ht="66.75" customHeight="1">
      <c r="A34" s="8" t="s">
        <v>42</v>
      </c>
      <c r="B34" s="36" t="s">
        <v>29</v>
      </c>
      <c r="C34" s="26">
        <f aca="true" t="shared" si="14" ref="C34:C52">D34+E34+F34</f>
        <v>14982600</v>
      </c>
      <c r="D34" s="26"/>
      <c r="E34" s="26"/>
      <c r="F34" s="26">
        <v>14982600</v>
      </c>
      <c r="G34" s="26">
        <f>H34+I34+J34</f>
        <v>5314902</v>
      </c>
      <c r="H34" s="26"/>
      <c r="I34" s="26"/>
      <c r="J34" s="26">
        <v>5314902</v>
      </c>
      <c r="K34" s="26">
        <f t="shared" si="1"/>
        <v>-9667698</v>
      </c>
      <c r="L34" s="12">
        <f t="shared" si="2"/>
        <v>35.47382964238517</v>
      </c>
    </row>
    <row r="35" spans="1:12" ht="51.75" customHeight="1">
      <c r="A35" s="41" t="s">
        <v>82</v>
      </c>
      <c r="B35" s="36"/>
      <c r="C35" s="26">
        <f t="shared" si="14"/>
        <v>352200</v>
      </c>
      <c r="D35" s="26"/>
      <c r="E35" s="26"/>
      <c r="F35" s="26">
        <v>352200</v>
      </c>
      <c r="G35" s="26">
        <f>H35+I35+J35</f>
        <v>57828</v>
      </c>
      <c r="H35" s="26"/>
      <c r="I35" s="26"/>
      <c r="J35" s="26">
        <v>57828</v>
      </c>
      <c r="K35" s="26">
        <f t="shared" si="1"/>
        <v>-294372</v>
      </c>
      <c r="L35" s="12">
        <f t="shared" si="2"/>
        <v>16.4190800681431</v>
      </c>
    </row>
    <row r="36" spans="1:12" ht="81.75" customHeight="1">
      <c r="A36" s="8" t="s">
        <v>43</v>
      </c>
      <c r="B36" s="36" t="s">
        <v>29</v>
      </c>
      <c r="C36" s="26">
        <f t="shared" si="14"/>
        <v>63322100</v>
      </c>
      <c r="D36" s="26"/>
      <c r="E36" s="26"/>
      <c r="F36" s="26">
        <v>63322100</v>
      </c>
      <c r="G36" s="26">
        <f>H36+I36+J36</f>
        <v>37937158.11</v>
      </c>
      <c r="H36" s="26"/>
      <c r="I36" s="26"/>
      <c r="J36" s="26">
        <v>37937158.11</v>
      </c>
      <c r="K36" s="26">
        <f t="shared" si="1"/>
        <v>-25384941.89</v>
      </c>
      <c r="L36" s="12">
        <f t="shared" si="2"/>
        <v>59.911402353996465</v>
      </c>
    </row>
    <row r="37" spans="1:12" ht="47.25" customHeight="1">
      <c r="A37" s="41" t="s">
        <v>83</v>
      </c>
      <c r="B37" s="36"/>
      <c r="C37" s="26">
        <f t="shared" si="14"/>
        <v>1373300</v>
      </c>
      <c r="D37" s="26"/>
      <c r="E37" s="26"/>
      <c r="F37" s="26">
        <v>1373300</v>
      </c>
      <c r="G37" s="26">
        <f aca="true" t="shared" si="15" ref="G37:G52">H37+I37+J37</f>
        <v>504264.11</v>
      </c>
      <c r="H37" s="26"/>
      <c r="I37" s="26"/>
      <c r="J37" s="26">
        <v>504264.11</v>
      </c>
      <c r="K37" s="26">
        <f t="shared" si="1"/>
        <v>-869035.89</v>
      </c>
      <c r="L37" s="12">
        <f t="shared" si="2"/>
        <v>36.71915167843879</v>
      </c>
    </row>
    <row r="38" spans="1:12" ht="63" customHeight="1">
      <c r="A38" s="8" t="s">
        <v>44</v>
      </c>
      <c r="B38" s="36" t="s">
        <v>29</v>
      </c>
      <c r="C38" s="26">
        <f t="shared" si="14"/>
        <v>29119700</v>
      </c>
      <c r="D38" s="26"/>
      <c r="E38" s="26">
        <v>11250000</v>
      </c>
      <c r="F38" s="26">
        <v>17869700</v>
      </c>
      <c r="G38" s="26">
        <f t="shared" si="15"/>
        <v>9938986</v>
      </c>
      <c r="H38" s="26"/>
      <c r="I38" s="26"/>
      <c r="J38" s="26">
        <v>9938986</v>
      </c>
      <c r="K38" s="26">
        <f t="shared" si="1"/>
        <v>-19180714</v>
      </c>
      <c r="L38" s="12">
        <f t="shared" si="2"/>
        <v>34.13148487106666</v>
      </c>
    </row>
    <row r="39" spans="1:12" ht="47.25" customHeight="1">
      <c r="A39" s="8" t="s">
        <v>84</v>
      </c>
      <c r="B39" s="36"/>
      <c r="C39" s="26">
        <f t="shared" si="14"/>
        <v>373700</v>
      </c>
      <c r="D39" s="26"/>
      <c r="E39" s="26"/>
      <c r="F39" s="26">
        <v>373700</v>
      </c>
      <c r="G39" s="26">
        <f t="shared" si="15"/>
        <v>108140</v>
      </c>
      <c r="H39" s="26"/>
      <c r="I39" s="26"/>
      <c r="J39" s="26">
        <v>108140</v>
      </c>
      <c r="K39" s="26">
        <f t="shared" si="1"/>
        <v>-265560</v>
      </c>
      <c r="L39" s="12">
        <f t="shared" si="2"/>
        <v>28.937650521808937</v>
      </c>
    </row>
    <row r="40" spans="1:12" ht="63" customHeight="1">
      <c r="A40" s="44" t="s">
        <v>85</v>
      </c>
      <c r="B40" s="36" t="s">
        <v>29</v>
      </c>
      <c r="C40" s="26">
        <f t="shared" si="14"/>
        <v>53442900</v>
      </c>
      <c r="D40" s="26"/>
      <c r="E40" s="26"/>
      <c r="F40" s="26">
        <v>53442900</v>
      </c>
      <c r="G40" s="26">
        <f t="shared" si="15"/>
        <v>16475998</v>
      </c>
      <c r="H40" s="26"/>
      <c r="I40" s="26"/>
      <c r="J40" s="26">
        <v>16475998</v>
      </c>
      <c r="K40" s="26">
        <f t="shared" si="1"/>
        <v>-36966902</v>
      </c>
      <c r="L40" s="12">
        <f t="shared" si="2"/>
        <v>30.82916159115617</v>
      </c>
    </row>
    <row r="41" spans="1:12" ht="51.75" customHeight="1">
      <c r="A41" s="8" t="s">
        <v>68</v>
      </c>
      <c r="B41" s="36"/>
      <c r="C41" s="26">
        <f t="shared" si="14"/>
        <v>1186800</v>
      </c>
      <c r="D41" s="26"/>
      <c r="E41" s="26"/>
      <c r="F41" s="26">
        <v>1186800</v>
      </c>
      <c r="G41" s="26">
        <f t="shared" si="15"/>
        <v>179264</v>
      </c>
      <c r="H41" s="26"/>
      <c r="I41" s="26"/>
      <c r="J41" s="26">
        <v>179264</v>
      </c>
      <c r="K41" s="26">
        <f t="shared" si="1"/>
        <v>-1007536</v>
      </c>
      <c r="L41" s="12">
        <f t="shared" si="2"/>
        <v>15.104819683181663</v>
      </c>
    </row>
    <row r="42" spans="1:12" ht="78" customHeight="1">
      <c r="A42" s="8" t="s">
        <v>45</v>
      </c>
      <c r="B42" s="36" t="s">
        <v>29</v>
      </c>
      <c r="C42" s="26">
        <f t="shared" si="14"/>
        <v>81771000</v>
      </c>
      <c r="D42" s="26"/>
      <c r="E42" s="26"/>
      <c r="F42" s="26">
        <v>81771000</v>
      </c>
      <c r="G42" s="26">
        <f t="shared" si="15"/>
        <v>215550.61</v>
      </c>
      <c r="H42" s="26"/>
      <c r="I42" s="26"/>
      <c r="J42" s="26">
        <v>215550.61</v>
      </c>
      <c r="K42" s="26">
        <f t="shared" si="1"/>
        <v>-81555449.39</v>
      </c>
      <c r="L42" s="12">
        <f t="shared" si="2"/>
        <v>0.2636027564784581</v>
      </c>
    </row>
    <row r="43" spans="1:12" ht="49.5" customHeight="1">
      <c r="A43" s="8" t="s">
        <v>69</v>
      </c>
      <c r="B43" s="36"/>
      <c r="C43" s="26">
        <f t="shared" si="14"/>
        <v>1891000</v>
      </c>
      <c r="D43" s="26"/>
      <c r="E43" s="26"/>
      <c r="F43" s="26">
        <v>1891000</v>
      </c>
      <c r="G43" s="26">
        <f t="shared" si="15"/>
        <v>215550.61</v>
      </c>
      <c r="H43" s="26"/>
      <c r="I43" s="26"/>
      <c r="J43" s="26">
        <v>215550.61</v>
      </c>
      <c r="K43" s="26">
        <f t="shared" si="1"/>
        <v>-1675449.3900000001</v>
      </c>
      <c r="L43" s="12">
        <f t="shared" si="2"/>
        <v>11.398763088313062</v>
      </c>
    </row>
    <row r="44" spans="1:12" ht="80.25" customHeight="1">
      <c r="A44" s="9" t="s">
        <v>86</v>
      </c>
      <c r="B44" s="36" t="s">
        <v>29</v>
      </c>
      <c r="C44" s="26">
        <f t="shared" si="14"/>
        <v>10000000</v>
      </c>
      <c r="D44" s="26"/>
      <c r="E44" s="26"/>
      <c r="F44" s="26">
        <v>10000000</v>
      </c>
      <c r="G44" s="26">
        <f t="shared" si="15"/>
        <v>22566</v>
      </c>
      <c r="H44" s="26"/>
      <c r="I44" s="26"/>
      <c r="J44" s="26">
        <v>22566</v>
      </c>
      <c r="K44" s="26">
        <f t="shared" si="1"/>
        <v>-9977434</v>
      </c>
      <c r="L44" s="12">
        <f t="shared" si="2"/>
        <v>0.22566</v>
      </c>
    </row>
    <row r="45" spans="1:12" ht="50.25" customHeight="1">
      <c r="A45" s="8" t="s">
        <v>71</v>
      </c>
      <c r="B45" s="36"/>
      <c r="C45" s="26">
        <f t="shared" si="14"/>
        <v>1442000</v>
      </c>
      <c r="D45" s="26"/>
      <c r="E45" s="26"/>
      <c r="F45" s="42">
        <v>1442000</v>
      </c>
      <c r="G45" s="26">
        <f t="shared" si="15"/>
        <v>22566</v>
      </c>
      <c r="H45" s="26"/>
      <c r="I45" s="26"/>
      <c r="J45" s="26">
        <v>22566</v>
      </c>
      <c r="K45" s="26">
        <f t="shared" si="1"/>
        <v>-1419434</v>
      </c>
      <c r="L45" s="12">
        <f t="shared" si="2"/>
        <v>1.5649098474341192</v>
      </c>
    </row>
    <row r="46" spans="1:12" ht="78.75" customHeight="1">
      <c r="A46" s="8" t="s">
        <v>87</v>
      </c>
      <c r="B46" s="36" t="s">
        <v>29</v>
      </c>
      <c r="C46" s="26">
        <f t="shared" si="14"/>
        <v>18000000</v>
      </c>
      <c r="D46" s="26"/>
      <c r="E46" s="26"/>
      <c r="F46" s="26">
        <v>18000000</v>
      </c>
      <c r="G46" s="26">
        <f t="shared" si="15"/>
        <v>18000000</v>
      </c>
      <c r="H46" s="26"/>
      <c r="I46" s="26"/>
      <c r="J46" s="26">
        <v>18000000</v>
      </c>
      <c r="K46" s="26">
        <f t="shared" si="1"/>
        <v>0</v>
      </c>
      <c r="L46" s="12">
        <f t="shared" si="2"/>
        <v>100</v>
      </c>
    </row>
    <row r="47" spans="1:12" ht="48.75" customHeight="1">
      <c r="A47" s="8" t="s">
        <v>68</v>
      </c>
      <c r="B47" s="36"/>
      <c r="C47" s="26">
        <f t="shared" si="14"/>
        <v>2413308</v>
      </c>
      <c r="D47" s="26"/>
      <c r="E47" s="26"/>
      <c r="F47" s="26">
        <v>2413308</v>
      </c>
      <c r="G47" s="26">
        <f t="shared" si="15"/>
        <v>2413308</v>
      </c>
      <c r="H47" s="26"/>
      <c r="I47" s="26"/>
      <c r="J47" s="26">
        <v>2413308</v>
      </c>
      <c r="K47" s="26">
        <f t="shared" si="1"/>
        <v>0</v>
      </c>
      <c r="L47" s="12">
        <f t="shared" si="2"/>
        <v>100</v>
      </c>
    </row>
    <row r="48" spans="1:12" ht="129.75" customHeight="1">
      <c r="A48" s="8" t="s">
        <v>55</v>
      </c>
      <c r="B48" s="36" t="s">
        <v>29</v>
      </c>
      <c r="C48" s="26">
        <f t="shared" si="14"/>
        <v>10000000</v>
      </c>
      <c r="D48" s="26"/>
      <c r="E48" s="26"/>
      <c r="F48" s="26">
        <v>10000000</v>
      </c>
      <c r="G48" s="26">
        <f t="shared" si="15"/>
        <v>0</v>
      </c>
      <c r="H48" s="26"/>
      <c r="I48" s="26"/>
      <c r="J48" s="26"/>
      <c r="K48" s="26">
        <f t="shared" si="1"/>
        <v>-10000000</v>
      </c>
      <c r="L48" s="12">
        <f t="shared" si="2"/>
        <v>0</v>
      </c>
    </row>
    <row r="49" spans="1:12" ht="48.75" customHeight="1">
      <c r="A49" s="8" t="s">
        <v>68</v>
      </c>
      <c r="B49" s="36" t="s">
        <v>29</v>
      </c>
      <c r="C49" s="26">
        <f t="shared" si="14"/>
        <v>1695600</v>
      </c>
      <c r="D49" s="26"/>
      <c r="E49" s="26"/>
      <c r="F49" s="26">
        <v>1695600</v>
      </c>
      <c r="G49" s="26">
        <f t="shared" si="15"/>
        <v>0</v>
      </c>
      <c r="H49" s="26"/>
      <c r="I49" s="26"/>
      <c r="J49" s="26"/>
      <c r="K49" s="26">
        <f t="shared" si="1"/>
        <v>-1695600</v>
      </c>
      <c r="L49" s="12">
        <f t="shared" si="2"/>
        <v>0</v>
      </c>
    </row>
    <row r="50" spans="1:12" ht="126" customHeight="1">
      <c r="A50" s="8" t="s">
        <v>56</v>
      </c>
      <c r="B50" s="36" t="s">
        <v>29</v>
      </c>
      <c r="C50" s="26">
        <f t="shared" si="14"/>
        <v>10000000</v>
      </c>
      <c r="D50" s="26"/>
      <c r="E50" s="26"/>
      <c r="F50" s="26">
        <v>10000000</v>
      </c>
      <c r="G50" s="26">
        <f t="shared" si="15"/>
        <v>0</v>
      </c>
      <c r="H50" s="26"/>
      <c r="I50" s="26"/>
      <c r="J50" s="26"/>
      <c r="K50" s="26">
        <f t="shared" si="1"/>
        <v>-10000000</v>
      </c>
      <c r="L50" s="12">
        <f t="shared" si="2"/>
        <v>0</v>
      </c>
    </row>
    <row r="51" spans="1:12" ht="48.75" customHeight="1">
      <c r="A51" s="8" t="s">
        <v>69</v>
      </c>
      <c r="B51" s="36"/>
      <c r="C51" s="26">
        <f t="shared" si="14"/>
        <v>799600</v>
      </c>
      <c r="D51" s="26"/>
      <c r="E51" s="26"/>
      <c r="F51" s="26">
        <v>799600</v>
      </c>
      <c r="G51" s="26">
        <f t="shared" si="15"/>
        <v>0</v>
      </c>
      <c r="H51" s="26"/>
      <c r="I51" s="26"/>
      <c r="J51" s="26"/>
      <c r="K51" s="26">
        <f t="shared" si="1"/>
        <v>-799600</v>
      </c>
      <c r="L51" s="12">
        <f t="shared" si="2"/>
        <v>0</v>
      </c>
    </row>
    <row r="52" spans="1:12" ht="66.75" customHeight="1">
      <c r="A52" s="8" t="s">
        <v>124</v>
      </c>
      <c r="B52" s="36" t="s">
        <v>29</v>
      </c>
      <c r="C52" s="26">
        <f t="shared" si="14"/>
        <v>3000000</v>
      </c>
      <c r="D52" s="26"/>
      <c r="E52" s="26"/>
      <c r="F52" s="26">
        <v>3000000</v>
      </c>
      <c r="G52" s="26">
        <f t="shared" si="15"/>
        <v>0</v>
      </c>
      <c r="H52" s="26"/>
      <c r="I52" s="26"/>
      <c r="J52" s="35"/>
      <c r="K52" s="26">
        <f t="shared" si="1"/>
        <v>-3000000</v>
      </c>
      <c r="L52" s="12">
        <f t="shared" si="2"/>
        <v>0</v>
      </c>
    </row>
    <row r="53" spans="1:12" ht="29.25" customHeight="1">
      <c r="A53" s="10" t="s">
        <v>40</v>
      </c>
      <c r="B53" s="36"/>
      <c r="C53" s="26">
        <f aca="true" t="shared" si="16" ref="C53:J53">C54</f>
        <v>10300000</v>
      </c>
      <c r="D53" s="26">
        <f t="shared" si="16"/>
        <v>0</v>
      </c>
      <c r="E53" s="26">
        <f t="shared" si="16"/>
        <v>10300000</v>
      </c>
      <c r="F53" s="26">
        <f t="shared" si="16"/>
        <v>0</v>
      </c>
      <c r="G53" s="26">
        <f t="shared" si="16"/>
        <v>0</v>
      </c>
      <c r="H53" s="26">
        <f t="shared" si="16"/>
        <v>0</v>
      </c>
      <c r="I53" s="26">
        <f t="shared" si="16"/>
        <v>0</v>
      </c>
      <c r="J53" s="26">
        <f t="shared" si="16"/>
        <v>0</v>
      </c>
      <c r="K53" s="26">
        <f t="shared" si="1"/>
        <v>-10300000</v>
      </c>
      <c r="L53" s="12">
        <f t="shared" si="2"/>
        <v>0</v>
      </c>
    </row>
    <row r="54" spans="1:12" ht="37.5" customHeight="1">
      <c r="A54" s="9" t="s">
        <v>106</v>
      </c>
      <c r="B54" s="36" t="s">
        <v>29</v>
      </c>
      <c r="C54" s="26">
        <f>D54+E54+F54</f>
        <v>10300000</v>
      </c>
      <c r="D54" s="26"/>
      <c r="E54" s="26">
        <v>10300000</v>
      </c>
      <c r="F54" s="26"/>
      <c r="G54" s="26">
        <f>H54+I54+J54</f>
        <v>0</v>
      </c>
      <c r="H54" s="26"/>
      <c r="I54" s="26"/>
      <c r="J54" s="26"/>
      <c r="K54" s="26">
        <f t="shared" si="1"/>
        <v>-10300000</v>
      </c>
      <c r="L54" s="12">
        <f t="shared" si="2"/>
        <v>0</v>
      </c>
    </row>
    <row r="55" spans="1:12" ht="35.25" customHeight="1">
      <c r="A55" s="6" t="s">
        <v>32</v>
      </c>
      <c r="B55" s="6"/>
      <c r="C55" s="28">
        <f aca="true" t="shared" si="17" ref="C55:J55">C56+C59</f>
        <v>39539200</v>
      </c>
      <c r="D55" s="28">
        <f t="shared" si="17"/>
        <v>0</v>
      </c>
      <c r="E55" s="28">
        <f t="shared" si="17"/>
        <v>0</v>
      </c>
      <c r="F55" s="28">
        <f t="shared" si="17"/>
        <v>39539200</v>
      </c>
      <c r="G55" s="28">
        <f t="shared" si="17"/>
        <v>5809138</v>
      </c>
      <c r="H55" s="28">
        <f t="shared" si="17"/>
        <v>0</v>
      </c>
      <c r="I55" s="28">
        <f t="shared" si="17"/>
        <v>0</v>
      </c>
      <c r="J55" s="28">
        <f t="shared" si="17"/>
        <v>5809138</v>
      </c>
      <c r="K55" s="28">
        <f t="shared" si="1"/>
        <v>-33730062</v>
      </c>
      <c r="L55" s="13">
        <f t="shared" si="2"/>
        <v>14.692097968598253</v>
      </c>
    </row>
    <row r="56" spans="1:12" ht="17.25" customHeight="1">
      <c r="A56" s="7" t="s">
        <v>49</v>
      </c>
      <c r="B56" s="19"/>
      <c r="C56" s="27">
        <f aca="true" t="shared" si="18" ref="C56:J56">C57+C58</f>
        <v>8600000</v>
      </c>
      <c r="D56" s="27">
        <f t="shared" si="18"/>
        <v>0</v>
      </c>
      <c r="E56" s="27">
        <f t="shared" si="18"/>
        <v>0</v>
      </c>
      <c r="F56" s="27">
        <f t="shared" si="18"/>
        <v>8600000</v>
      </c>
      <c r="G56" s="27">
        <f t="shared" si="18"/>
        <v>0</v>
      </c>
      <c r="H56" s="27">
        <f t="shared" si="18"/>
        <v>0</v>
      </c>
      <c r="I56" s="27">
        <f t="shared" si="18"/>
        <v>0</v>
      </c>
      <c r="J56" s="27">
        <f t="shared" si="18"/>
        <v>0</v>
      </c>
      <c r="K56" s="27">
        <f t="shared" si="1"/>
        <v>-8600000</v>
      </c>
      <c r="L56" s="32">
        <f t="shared" si="2"/>
        <v>0</v>
      </c>
    </row>
    <row r="57" spans="1:12" ht="39.75" customHeight="1">
      <c r="A57" s="8" t="s">
        <v>50</v>
      </c>
      <c r="B57" s="36" t="s">
        <v>29</v>
      </c>
      <c r="C57" s="26">
        <f>D57+E57+F57</f>
        <v>6600000</v>
      </c>
      <c r="D57" s="26"/>
      <c r="E57" s="26"/>
      <c r="F57" s="26">
        <v>6600000</v>
      </c>
      <c r="G57" s="26">
        <f>H57+I57+J57</f>
        <v>0</v>
      </c>
      <c r="H57" s="26"/>
      <c r="I57" s="26"/>
      <c r="J57" s="26"/>
      <c r="K57" s="26">
        <f t="shared" si="1"/>
        <v>-6600000</v>
      </c>
      <c r="L57" s="12">
        <f t="shared" si="2"/>
        <v>0</v>
      </c>
    </row>
    <row r="58" spans="1:12" ht="75.75" customHeight="1">
      <c r="A58" s="44" t="s">
        <v>89</v>
      </c>
      <c r="B58" s="36" t="s">
        <v>29</v>
      </c>
      <c r="C58" s="26">
        <f>D58+E58+F58</f>
        <v>2000000</v>
      </c>
      <c r="D58" s="26"/>
      <c r="E58" s="26"/>
      <c r="F58" s="26">
        <v>2000000</v>
      </c>
      <c r="G58" s="26">
        <f>H58+I58+J58</f>
        <v>0</v>
      </c>
      <c r="H58" s="26"/>
      <c r="I58" s="26"/>
      <c r="J58" s="26"/>
      <c r="K58" s="26">
        <f t="shared" si="1"/>
        <v>-2000000</v>
      </c>
      <c r="L58" s="12">
        <f t="shared" si="2"/>
        <v>0</v>
      </c>
    </row>
    <row r="59" spans="1:12" ht="27" customHeight="1">
      <c r="A59" s="7" t="s">
        <v>33</v>
      </c>
      <c r="B59" s="36"/>
      <c r="C59" s="27">
        <f>C60+C62+C64+C65+C66</f>
        <v>30939200</v>
      </c>
      <c r="D59" s="27">
        <f aca="true" t="shared" si="19" ref="D59:J59">D60+D62+D64+D65+D66</f>
        <v>0</v>
      </c>
      <c r="E59" s="27">
        <f t="shared" si="19"/>
        <v>0</v>
      </c>
      <c r="F59" s="27">
        <f t="shared" si="19"/>
        <v>30939200</v>
      </c>
      <c r="G59" s="27">
        <f t="shared" si="19"/>
        <v>5809138</v>
      </c>
      <c r="H59" s="27">
        <f t="shared" si="19"/>
        <v>0</v>
      </c>
      <c r="I59" s="27">
        <f t="shared" si="19"/>
        <v>0</v>
      </c>
      <c r="J59" s="27">
        <f t="shared" si="19"/>
        <v>5809138</v>
      </c>
      <c r="K59" s="27">
        <f t="shared" si="1"/>
        <v>-25130062</v>
      </c>
      <c r="L59" s="32">
        <f t="shared" si="2"/>
        <v>18.775979986554276</v>
      </c>
    </row>
    <row r="60" spans="1:12" ht="81" customHeight="1">
      <c r="A60" s="47" t="s">
        <v>51</v>
      </c>
      <c r="B60" s="36" t="s">
        <v>29</v>
      </c>
      <c r="C60" s="26">
        <f aca="true" t="shared" si="20" ref="C60:C66">D60+E60+F60</f>
        <v>2767500</v>
      </c>
      <c r="D60" s="26"/>
      <c r="E60" s="26"/>
      <c r="F60" s="26">
        <v>2767500</v>
      </c>
      <c r="G60" s="26">
        <f aca="true" t="shared" si="21" ref="G60:G66">H60+I60+J60</f>
        <v>2767500</v>
      </c>
      <c r="H60" s="26"/>
      <c r="I60" s="26"/>
      <c r="J60" s="26">
        <v>2767500</v>
      </c>
      <c r="K60" s="26">
        <f t="shared" si="1"/>
        <v>0</v>
      </c>
      <c r="L60" s="12">
        <f t="shared" si="2"/>
        <v>100</v>
      </c>
    </row>
    <row r="61" spans="1:12" ht="51.75" customHeight="1">
      <c r="A61" s="8" t="s">
        <v>90</v>
      </c>
      <c r="B61" s="36"/>
      <c r="C61" s="26">
        <f t="shared" si="20"/>
        <v>2767500</v>
      </c>
      <c r="D61" s="26"/>
      <c r="E61" s="26"/>
      <c r="F61" s="26">
        <v>2767500</v>
      </c>
      <c r="G61" s="26">
        <f t="shared" si="21"/>
        <v>2767500</v>
      </c>
      <c r="H61" s="26"/>
      <c r="I61" s="26"/>
      <c r="J61" s="26">
        <v>2767500</v>
      </c>
      <c r="K61" s="26">
        <f t="shared" si="1"/>
        <v>0</v>
      </c>
      <c r="L61" s="12">
        <f t="shared" si="2"/>
        <v>100</v>
      </c>
    </row>
    <row r="62" spans="1:12" ht="63.75" customHeight="1">
      <c r="A62" s="45" t="s">
        <v>52</v>
      </c>
      <c r="B62" s="36" t="s">
        <v>29</v>
      </c>
      <c r="C62" s="26">
        <f t="shared" si="20"/>
        <v>20531900</v>
      </c>
      <c r="D62" s="26"/>
      <c r="E62" s="26"/>
      <c r="F62" s="26">
        <v>20531900</v>
      </c>
      <c r="G62" s="26">
        <f t="shared" si="21"/>
        <v>1638491</v>
      </c>
      <c r="H62" s="26"/>
      <c r="I62" s="26"/>
      <c r="J62" s="26">
        <v>1638491</v>
      </c>
      <c r="K62" s="26">
        <f t="shared" si="1"/>
        <v>-18893409</v>
      </c>
      <c r="L62" s="12">
        <f t="shared" si="2"/>
        <v>7.9802210219219845</v>
      </c>
    </row>
    <row r="63" spans="1:12" ht="48" customHeight="1">
      <c r="A63" s="44" t="s">
        <v>75</v>
      </c>
      <c r="B63" s="36"/>
      <c r="C63" s="26">
        <f t="shared" si="20"/>
        <v>1880900</v>
      </c>
      <c r="D63" s="26"/>
      <c r="E63" s="26"/>
      <c r="F63" s="26">
        <v>1880900</v>
      </c>
      <c r="G63" s="26">
        <f t="shared" si="21"/>
        <v>1638491</v>
      </c>
      <c r="H63" s="26"/>
      <c r="I63" s="26"/>
      <c r="J63" s="26">
        <v>1638491</v>
      </c>
      <c r="K63" s="26">
        <f t="shared" si="1"/>
        <v>-242409</v>
      </c>
      <c r="L63" s="12">
        <f t="shared" si="2"/>
        <v>87.11207400712425</v>
      </c>
    </row>
    <row r="64" spans="1:12" ht="99" customHeight="1">
      <c r="A64" s="44" t="s">
        <v>91</v>
      </c>
      <c r="B64" s="36" t="s">
        <v>29</v>
      </c>
      <c r="C64" s="26">
        <f t="shared" si="20"/>
        <v>1500000</v>
      </c>
      <c r="D64" s="26"/>
      <c r="E64" s="26"/>
      <c r="F64" s="26">
        <v>1500000</v>
      </c>
      <c r="G64" s="26">
        <f t="shared" si="21"/>
        <v>0</v>
      </c>
      <c r="H64" s="26"/>
      <c r="I64" s="26"/>
      <c r="J64" s="26"/>
      <c r="K64" s="26">
        <f t="shared" si="1"/>
        <v>-1500000</v>
      </c>
      <c r="L64" s="12">
        <f t="shared" si="2"/>
        <v>0</v>
      </c>
    </row>
    <row r="65" spans="1:12" ht="66.75" customHeight="1">
      <c r="A65" s="8" t="s">
        <v>123</v>
      </c>
      <c r="B65" s="36" t="s">
        <v>29</v>
      </c>
      <c r="C65" s="26">
        <f t="shared" si="20"/>
        <v>4139200</v>
      </c>
      <c r="D65" s="26"/>
      <c r="E65" s="26"/>
      <c r="F65" s="26">
        <v>4139200</v>
      </c>
      <c r="G65" s="26">
        <f t="shared" si="21"/>
        <v>1403147</v>
      </c>
      <c r="H65" s="26"/>
      <c r="I65" s="26"/>
      <c r="J65" s="26">
        <v>1403147</v>
      </c>
      <c r="K65" s="26">
        <f t="shared" si="1"/>
        <v>-2736053</v>
      </c>
      <c r="L65" s="12">
        <f t="shared" si="2"/>
        <v>33.89899014302281</v>
      </c>
    </row>
    <row r="66" spans="1:12" ht="78" customHeight="1">
      <c r="A66" s="8" t="s">
        <v>112</v>
      </c>
      <c r="B66" s="36" t="s">
        <v>29</v>
      </c>
      <c r="C66" s="26">
        <f t="shared" si="20"/>
        <v>2000600</v>
      </c>
      <c r="D66" s="26"/>
      <c r="E66" s="26"/>
      <c r="F66" s="26">
        <v>2000600</v>
      </c>
      <c r="G66" s="26">
        <f t="shared" si="21"/>
        <v>0</v>
      </c>
      <c r="H66" s="26"/>
      <c r="I66" s="26"/>
      <c r="J66" s="26"/>
      <c r="K66" s="26">
        <f t="shared" si="1"/>
        <v>-2000600</v>
      </c>
      <c r="L66" s="12">
        <f t="shared" si="2"/>
        <v>0</v>
      </c>
    </row>
    <row r="67" spans="1:12" s="5" customFormat="1" ht="33.75" customHeight="1">
      <c r="A67" s="6" t="s">
        <v>19</v>
      </c>
      <c r="B67" s="6"/>
      <c r="C67" s="28">
        <f>C9+C18+C32+C55</f>
        <v>771010206</v>
      </c>
      <c r="D67" s="28">
        <f aca="true" t="shared" si="22" ref="D67:J67">D9+D18+D32+D55</f>
        <v>0</v>
      </c>
      <c r="E67" s="28">
        <f t="shared" si="22"/>
        <v>301381957</v>
      </c>
      <c r="F67" s="28">
        <f t="shared" si="22"/>
        <v>469628249</v>
      </c>
      <c r="G67" s="28">
        <f t="shared" si="22"/>
        <v>115566003.72</v>
      </c>
      <c r="H67" s="28">
        <f t="shared" si="22"/>
        <v>0</v>
      </c>
      <c r="I67" s="28">
        <f t="shared" si="22"/>
        <v>0</v>
      </c>
      <c r="J67" s="28">
        <f t="shared" si="22"/>
        <v>115566003.72</v>
      </c>
      <c r="K67" s="28">
        <f t="shared" si="1"/>
        <v>-655444202.28</v>
      </c>
      <c r="L67" s="13">
        <f t="shared" si="2"/>
        <v>14.988907127385028</v>
      </c>
    </row>
    <row r="69" spans="1:6" ht="17.25" customHeight="1">
      <c r="A69" s="18" t="s">
        <v>22</v>
      </c>
      <c r="F69" s="18" t="s">
        <v>26</v>
      </c>
    </row>
    <row r="70" ht="33" customHeight="1">
      <c r="A70" s="1" t="s">
        <v>31</v>
      </c>
    </row>
    <row r="71" ht="15">
      <c r="B71" s="18"/>
    </row>
  </sheetData>
  <sheetProtection/>
  <mergeCells count="14">
    <mergeCell ref="K5:K6"/>
    <mergeCell ref="L5:L6"/>
    <mergeCell ref="A5:A7"/>
    <mergeCell ref="B5:B7"/>
    <mergeCell ref="C5:F5"/>
    <mergeCell ref="G5:J5"/>
    <mergeCell ref="A1:L1"/>
    <mergeCell ref="A2:L2"/>
    <mergeCell ref="A3:F3"/>
    <mergeCell ref="A4:L4"/>
    <mergeCell ref="C6:C7"/>
    <mergeCell ref="D6:F6"/>
    <mergeCell ref="G6:G7"/>
    <mergeCell ref="H6:J6"/>
  </mergeCells>
  <printOptions/>
  <pageMargins left="0.7874015748031497" right="0.15748031496062992" top="0.15748031496062992" bottom="0.15748031496062992" header="0.4724409448818898" footer="0.2362204724409449"/>
  <pageSetup fitToHeight="2" horizontalDpi="600" verticalDpi="600" orientation="landscape" paperSize="9" scale="58" r:id="rId1"/>
  <rowBreaks count="2" manualBreakCount="2">
    <brk id="29" max="11" man="1"/>
    <brk id="45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1"/>
  <sheetViews>
    <sheetView showZeros="0" view="pageBreakPreview" zoomScale="75" zoomScaleSheetLayoutView="75" zoomScalePageLayoutView="0" workbookViewId="0" topLeftCell="A1">
      <pane xSplit="1" ySplit="8" topLeftCell="B66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F69" sqref="F69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8" customHeight="1">
      <c r="A2" s="64" t="s">
        <v>127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4" ht="15.75" customHeight="1">
      <c r="A3" s="68"/>
      <c r="B3" s="68"/>
      <c r="C3" s="68"/>
      <c r="D3" s="68"/>
      <c r="E3" s="68"/>
      <c r="F3" s="68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71" t="s">
        <v>80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9" t="s">
        <v>21</v>
      </c>
      <c r="B5" s="65" t="s">
        <v>28</v>
      </c>
      <c r="C5" s="70" t="s">
        <v>2</v>
      </c>
      <c r="D5" s="70"/>
      <c r="E5" s="70"/>
      <c r="F5" s="70"/>
      <c r="G5" s="74" t="s">
        <v>126</v>
      </c>
      <c r="H5" s="75"/>
      <c r="I5" s="75"/>
      <c r="J5" s="76"/>
      <c r="K5" s="65" t="s">
        <v>23</v>
      </c>
      <c r="L5" s="72" t="s">
        <v>25</v>
      </c>
    </row>
    <row r="6" spans="1:12" ht="29.25" customHeight="1">
      <c r="A6" s="69"/>
      <c r="B6" s="66"/>
      <c r="C6" s="70" t="s">
        <v>8</v>
      </c>
      <c r="D6" s="70" t="s">
        <v>9</v>
      </c>
      <c r="E6" s="70"/>
      <c r="F6" s="70"/>
      <c r="G6" s="77" t="s">
        <v>8</v>
      </c>
      <c r="H6" s="74" t="s">
        <v>9</v>
      </c>
      <c r="I6" s="75"/>
      <c r="J6" s="76"/>
      <c r="K6" s="67"/>
      <c r="L6" s="73"/>
    </row>
    <row r="7" spans="1:12" ht="30.75" customHeight="1">
      <c r="A7" s="69"/>
      <c r="B7" s="67"/>
      <c r="C7" s="70"/>
      <c r="D7" s="20" t="s">
        <v>10</v>
      </c>
      <c r="E7" s="20" t="s">
        <v>11</v>
      </c>
      <c r="F7" s="20" t="s">
        <v>12</v>
      </c>
      <c r="G7" s="78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48">
        <f aca="true" t="shared" si="0" ref="C9:J9">C10+C14</f>
        <v>284619.5</v>
      </c>
      <c r="D9" s="48">
        <f t="shared" si="0"/>
        <v>0</v>
      </c>
      <c r="E9" s="48">
        <f t="shared" si="0"/>
        <v>220761.90000000002</v>
      </c>
      <c r="F9" s="48">
        <f t="shared" si="0"/>
        <v>63857.6</v>
      </c>
      <c r="G9" s="48">
        <f t="shared" si="0"/>
        <v>0</v>
      </c>
      <c r="H9" s="48">
        <f t="shared" si="0"/>
        <v>0</v>
      </c>
      <c r="I9" s="48">
        <f t="shared" si="0"/>
        <v>0</v>
      </c>
      <c r="J9" s="48">
        <f t="shared" si="0"/>
        <v>0</v>
      </c>
      <c r="K9" s="49">
        <f aca="true" t="shared" si="1" ref="K9:K67">G9-C9</f>
        <v>-284619.5</v>
      </c>
      <c r="L9" s="29">
        <f aca="true" t="shared" si="2" ref="L9:L67">G9/C9*100</f>
        <v>0</v>
      </c>
    </row>
    <row r="10" spans="1:12" ht="21" customHeight="1">
      <c r="A10" s="7" t="s">
        <v>39</v>
      </c>
      <c r="B10" s="19"/>
      <c r="C10" s="50">
        <f>C11+C12+C13</f>
        <v>267619.5</v>
      </c>
      <c r="D10" s="50">
        <f aca="true" t="shared" si="3" ref="D10:J10">D11+D12+D13</f>
        <v>0</v>
      </c>
      <c r="E10" s="50">
        <f t="shared" si="3"/>
        <v>218761.90000000002</v>
      </c>
      <c r="F10" s="50">
        <f t="shared" si="3"/>
        <v>48857.6</v>
      </c>
      <c r="G10" s="50">
        <f t="shared" si="3"/>
        <v>0</v>
      </c>
      <c r="H10" s="50">
        <f t="shared" si="3"/>
        <v>0</v>
      </c>
      <c r="I10" s="50">
        <f t="shared" si="3"/>
        <v>0</v>
      </c>
      <c r="J10" s="50">
        <f t="shared" si="3"/>
        <v>0</v>
      </c>
      <c r="K10" s="51">
        <f t="shared" si="1"/>
        <v>-267619.5</v>
      </c>
      <c r="L10" s="30">
        <f t="shared" si="2"/>
        <v>0</v>
      </c>
    </row>
    <row r="11" spans="1:12" ht="69.75" customHeight="1">
      <c r="A11" s="8" t="s">
        <v>129</v>
      </c>
      <c r="B11" s="36" t="s">
        <v>29</v>
      </c>
      <c r="C11" s="55">
        <f>D11+E11+F11</f>
        <v>1840</v>
      </c>
      <c r="D11" s="55"/>
      <c r="E11" s="55"/>
      <c r="F11" s="55">
        <v>1840</v>
      </c>
      <c r="G11" s="55"/>
      <c r="H11" s="55"/>
      <c r="I11" s="55"/>
      <c r="J11" s="55"/>
      <c r="K11" s="53">
        <f t="shared" si="1"/>
        <v>-1840</v>
      </c>
      <c r="L11" s="4">
        <f t="shared" si="2"/>
        <v>0</v>
      </c>
    </row>
    <row r="12" spans="1:12" ht="79.5" customHeight="1">
      <c r="A12" s="16" t="s">
        <v>130</v>
      </c>
      <c r="B12" s="62" t="s">
        <v>110</v>
      </c>
      <c r="C12" s="52">
        <f>D12+E12+F12</f>
        <v>204395.90000000002</v>
      </c>
      <c r="D12" s="52"/>
      <c r="E12" s="52">
        <v>163516.7</v>
      </c>
      <c r="F12" s="52">
        <v>40879.2</v>
      </c>
      <c r="G12" s="52">
        <f>H12+I12+J12</f>
        <v>0</v>
      </c>
      <c r="H12" s="52"/>
      <c r="I12" s="52"/>
      <c r="J12" s="52"/>
      <c r="K12" s="53">
        <f t="shared" si="1"/>
        <v>-204395.90000000002</v>
      </c>
      <c r="L12" s="4">
        <f t="shared" si="2"/>
        <v>0</v>
      </c>
    </row>
    <row r="13" spans="1:12" ht="55.5" customHeight="1">
      <c r="A13" s="16" t="s">
        <v>131</v>
      </c>
      <c r="B13" s="62" t="s">
        <v>110</v>
      </c>
      <c r="C13" s="52">
        <f>D13+E13+F13</f>
        <v>61383.6</v>
      </c>
      <c r="D13" s="52"/>
      <c r="E13" s="52">
        <v>55245.2</v>
      </c>
      <c r="F13" s="52">
        <v>6138.4</v>
      </c>
      <c r="G13" s="52">
        <f>H13+I13+J13</f>
        <v>0</v>
      </c>
      <c r="H13" s="52"/>
      <c r="I13" s="52"/>
      <c r="J13" s="52"/>
      <c r="K13" s="53">
        <f t="shared" si="1"/>
        <v>-61383.6</v>
      </c>
      <c r="L13" s="4">
        <f t="shared" si="2"/>
        <v>0</v>
      </c>
    </row>
    <row r="14" spans="1:12" ht="43.5" customHeight="1">
      <c r="A14" s="40" t="s">
        <v>6</v>
      </c>
      <c r="B14" s="36"/>
      <c r="C14" s="54">
        <f aca="true" t="shared" si="4" ref="C14:J14">C15+C16</f>
        <v>17000</v>
      </c>
      <c r="D14" s="54">
        <f t="shared" si="4"/>
        <v>0</v>
      </c>
      <c r="E14" s="54">
        <f t="shared" si="4"/>
        <v>2000</v>
      </c>
      <c r="F14" s="54">
        <f t="shared" si="4"/>
        <v>15000</v>
      </c>
      <c r="G14" s="54">
        <f t="shared" si="4"/>
        <v>0</v>
      </c>
      <c r="H14" s="54">
        <f t="shared" si="4"/>
        <v>0</v>
      </c>
      <c r="I14" s="54">
        <f t="shared" si="4"/>
        <v>0</v>
      </c>
      <c r="J14" s="54">
        <f t="shared" si="4"/>
        <v>0</v>
      </c>
      <c r="K14" s="53">
        <f t="shared" si="1"/>
        <v>-17000</v>
      </c>
      <c r="L14" s="4">
        <f t="shared" si="2"/>
        <v>0</v>
      </c>
    </row>
    <row r="15" spans="1:12" ht="48.75" customHeight="1">
      <c r="A15" s="16" t="s">
        <v>7</v>
      </c>
      <c r="B15" s="36" t="s">
        <v>29</v>
      </c>
      <c r="C15" s="52">
        <f>D15+E15+F15</f>
        <v>15000</v>
      </c>
      <c r="D15" s="52"/>
      <c r="E15" s="52"/>
      <c r="F15" s="52">
        <v>15000</v>
      </c>
      <c r="G15" s="52">
        <f>H15+I15+J15</f>
        <v>0</v>
      </c>
      <c r="H15" s="52"/>
      <c r="I15" s="52"/>
      <c r="J15" s="52"/>
      <c r="K15" s="53">
        <f t="shared" si="1"/>
        <v>-15000</v>
      </c>
      <c r="L15" s="4">
        <f t="shared" si="2"/>
        <v>0</v>
      </c>
    </row>
    <row r="16" spans="1:12" ht="48.75" customHeight="1">
      <c r="A16" s="16" t="s">
        <v>58</v>
      </c>
      <c r="B16" s="36" t="s">
        <v>29</v>
      </c>
      <c r="C16" s="52">
        <f>D16+E16+F16</f>
        <v>2000</v>
      </c>
      <c r="D16" s="52"/>
      <c r="E16" s="52">
        <v>2000</v>
      </c>
      <c r="F16" s="52"/>
      <c r="G16" s="52">
        <f>H16+I16+J16</f>
        <v>0</v>
      </c>
      <c r="H16" s="52"/>
      <c r="I16" s="52"/>
      <c r="J16" s="52"/>
      <c r="K16" s="53">
        <f t="shared" si="1"/>
        <v>-2000</v>
      </c>
      <c r="L16" s="4">
        <f t="shared" si="2"/>
        <v>0</v>
      </c>
    </row>
    <row r="17" spans="1:12" ht="48.75" customHeight="1">
      <c r="A17" s="16" t="s">
        <v>57</v>
      </c>
      <c r="B17" s="36"/>
      <c r="C17" s="52">
        <f>D17+E17+F17</f>
        <v>2000</v>
      </c>
      <c r="D17" s="52"/>
      <c r="E17" s="52">
        <v>2000</v>
      </c>
      <c r="F17" s="52"/>
      <c r="G17" s="52">
        <f>H17+I17+J17</f>
        <v>0</v>
      </c>
      <c r="H17" s="52"/>
      <c r="I17" s="52"/>
      <c r="J17" s="52"/>
      <c r="K17" s="53">
        <f t="shared" si="1"/>
        <v>-2000</v>
      </c>
      <c r="L17" s="4">
        <f t="shared" si="2"/>
        <v>0</v>
      </c>
    </row>
    <row r="18" spans="1:12" ht="30.75" customHeight="1">
      <c r="A18" s="6" t="s">
        <v>16</v>
      </c>
      <c r="B18" s="6"/>
      <c r="C18" s="48">
        <f aca="true" t="shared" si="5" ref="C18:J18">C19+C28</f>
        <v>142913.2</v>
      </c>
      <c r="D18" s="48">
        <f t="shared" si="5"/>
        <v>0</v>
      </c>
      <c r="E18" s="48">
        <f t="shared" si="5"/>
        <v>59070.1</v>
      </c>
      <c r="F18" s="48">
        <f t="shared" si="5"/>
        <v>83843.1</v>
      </c>
      <c r="G18" s="48">
        <f t="shared" si="5"/>
        <v>21851.699999999997</v>
      </c>
      <c r="H18" s="48">
        <f t="shared" si="5"/>
        <v>0</v>
      </c>
      <c r="I18" s="48">
        <f t="shared" si="5"/>
        <v>0</v>
      </c>
      <c r="J18" s="48">
        <f t="shared" si="5"/>
        <v>21851.699999999997</v>
      </c>
      <c r="K18" s="49">
        <f t="shared" si="1"/>
        <v>-121061.50000000001</v>
      </c>
      <c r="L18" s="29">
        <f t="shared" si="2"/>
        <v>15.290190129393222</v>
      </c>
    </row>
    <row r="19" spans="1:12" ht="15.75" customHeight="1">
      <c r="A19" s="7" t="s">
        <v>20</v>
      </c>
      <c r="B19" s="19"/>
      <c r="C19" s="54">
        <f>C20+C21</f>
        <v>94601</v>
      </c>
      <c r="D19" s="54">
        <f aca="true" t="shared" si="6" ref="D19:J19">D20+D21</f>
        <v>0</v>
      </c>
      <c r="E19" s="54">
        <f t="shared" si="6"/>
        <v>39070.1</v>
      </c>
      <c r="F19" s="54">
        <f t="shared" si="6"/>
        <v>55530.9</v>
      </c>
      <c r="G19" s="54">
        <f t="shared" si="6"/>
        <v>21851.699999999997</v>
      </c>
      <c r="H19" s="54">
        <f t="shared" si="6"/>
        <v>0</v>
      </c>
      <c r="I19" s="54">
        <f t="shared" si="6"/>
        <v>0</v>
      </c>
      <c r="J19" s="54">
        <f t="shared" si="6"/>
        <v>21851.699999999997</v>
      </c>
      <c r="K19" s="51">
        <f t="shared" si="1"/>
        <v>-72749.3</v>
      </c>
      <c r="L19" s="30">
        <f t="shared" si="2"/>
        <v>23.098804452384222</v>
      </c>
    </row>
    <row r="20" spans="1:12" ht="34.5" customHeight="1">
      <c r="A20" s="9" t="s">
        <v>100</v>
      </c>
      <c r="B20" s="36" t="s">
        <v>29</v>
      </c>
      <c r="C20" s="52">
        <f aca="true" t="shared" si="7" ref="C20:C27">D20+E20+F20</f>
        <v>35000</v>
      </c>
      <c r="D20" s="52"/>
      <c r="E20" s="52"/>
      <c r="F20" s="52">
        <v>35000</v>
      </c>
      <c r="G20" s="52">
        <f aca="true" t="shared" si="8" ref="G20:G27">H20+I20+J20</f>
        <v>11195.3</v>
      </c>
      <c r="H20" s="52"/>
      <c r="I20" s="52"/>
      <c r="J20" s="52">
        <v>11195.3</v>
      </c>
      <c r="K20" s="53">
        <f t="shared" si="1"/>
        <v>-23804.7</v>
      </c>
      <c r="L20" s="4">
        <f t="shared" si="2"/>
        <v>31.986571428571427</v>
      </c>
    </row>
    <row r="21" spans="1:12" ht="34.5" customHeight="1">
      <c r="A21" s="9" t="s">
        <v>115</v>
      </c>
      <c r="B21" s="36" t="s">
        <v>29</v>
      </c>
      <c r="C21" s="52">
        <f>C23+C24+C25+C26+C27</f>
        <v>59601.00000000001</v>
      </c>
      <c r="D21" s="52">
        <f aca="true" t="shared" si="9" ref="D21:J21">D23+D24+D25+D26+D27</f>
        <v>0</v>
      </c>
      <c r="E21" s="52">
        <f t="shared" si="9"/>
        <v>39070.1</v>
      </c>
      <c r="F21" s="52">
        <f t="shared" si="9"/>
        <v>20530.9</v>
      </c>
      <c r="G21" s="52">
        <f t="shared" si="9"/>
        <v>10656.4</v>
      </c>
      <c r="H21" s="52">
        <f t="shared" si="9"/>
        <v>0</v>
      </c>
      <c r="I21" s="52">
        <f t="shared" si="9"/>
        <v>0</v>
      </c>
      <c r="J21" s="52">
        <f t="shared" si="9"/>
        <v>10656.4</v>
      </c>
      <c r="K21" s="53">
        <f t="shared" si="1"/>
        <v>-48944.600000000006</v>
      </c>
      <c r="L21" s="4">
        <f t="shared" si="2"/>
        <v>17.879565779097664</v>
      </c>
    </row>
    <row r="22" spans="1:12" ht="18.75" customHeight="1">
      <c r="A22" s="9" t="s">
        <v>116</v>
      </c>
      <c r="B22" s="36"/>
      <c r="C22" s="52"/>
      <c r="D22" s="52"/>
      <c r="E22" s="52"/>
      <c r="F22" s="52"/>
      <c r="G22" s="52"/>
      <c r="H22" s="52"/>
      <c r="I22" s="52"/>
      <c r="J22" s="52"/>
      <c r="K22" s="53"/>
      <c r="L22" s="4"/>
    </row>
    <row r="23" spans="1:12" ht="18.75" customHeight="1">
      <c r="A23" s="63" t="s">
        <v>117</v>
      </c>
      <c r="B23" s="36"/>
      <c r="C23" s="52">
        <f t="shared" si="7"/>
        <v>25262.5</v>
      </c>
      <c r="D23" s="52"/>
      <c r="E23" s="24">
        <v>25262.5</v>
      </c>
      <c r="F23" s="52"/>
      <c r="G23" s="52">
        <f t="shared" si="8"/>
        <v>0</v>
      </c>
      <c r="H23" s="52"/>
      <c r="I23" s="52"/>
      <c r="J23" s="52"/>
      <c r="K23" s="53">
        <f t="shared" si="1"/>
        <v>-25262.5</v>
      </c>
      <c r="L23" s="4">
        <f t="shared" si="2"/>
        <v>0</v>
      </c>
    </row>
    <row r="24" spans="1:12" ht="24" customHeight="1">
      <c r="A24" s="63" t="s">
        <v>118</v>
      </c>
      <c r="B24" s="36"/>
      <c r="C24" s="52">
        <f t="shared" si="7"/>
        <v>8747.800000000001</v>
      </c>
      <c r="D24" s="52"/>
      <c r="E24" s="24">
        <v>8340.2</v>
      </c>
      <c r="F24" s="52">
        <v>407.6</v>
      </c>
      <c r="G24" s="52">
        <f t="shared" si="8"/>
        <v>0</v>
      </c>
      <c r="H24" s="52"/>
      <c r="I24" s="52"/>
      <c r="J24" s="52"/>
      <c r="K24" s="53">
        <f t="shared" si="1"/>
        <v>-8747.800000000001</v>
      </c>
      <c r="L24" s="4">
        <f t="shared" si="2"/>
        <v>0</v>
      </c>
    </row>
    <row r="25" spans="1:12" ht="22.5" customHeight="1">
      <c r="A25" s="63" t="s">
        <v>119</v>
      </c>
      <c r="B25" s="36"/>
      <c r="C25" s="52">
        <f t="shared" si="7"/>
        <v>14931.3</v>
      </c>
      <c r="D25" s="52"/>
      <c r="E25" s="24">
        <v>5467.4</v>
      </c>
      <c r="F25" s="52">
        <v>9463.9</v>
      </c>
      <c r="G25" s="52">
        <f t="shared" si="8"/>
        <v>0</v>
      </c>
      <c r="H25" s="52"/>
      <c r="I25" s="52"/>
      <c r="J25" s="52"/>
      <c r="K25" s="53">
        <f t="shared" si="1"/>
        <v>-14931.3</v>
      </c>
      <c r="L25" s="4">
        <f t="shared" si="2"/>
        <v>0</v>
      </c>
    </row>
    <row r="26" spans="1:12" ht="24" customHeight="1">
      <c r="A26" s="63" t="s">
        <v>120</v>
      </c>
      <c r="B26" s="36"/>
      <c r="C26" s="52">
        <f t="shared" si="7"/>
        <v>459.4</v>
      </c>
      <c r="D26" s="52"/>
      <c r="E26" s="52"/>
      <c r="F26" s="52">
        <v>459.4</v>
      </c>
      <c r="G26" s="52">
        <f t="shared" si="8"/>
        <v>459.4</v>
      </c>
      <c r="H26" s="52"/>
      <c r="I26" s="52"/>
      <c r="J26" s="52">
        <v>459.4</v>
      </c>
      <c r="K26" s="53">
        <f t="shared" si="1"/>
        <v>0</v>
      </c>
      <c r="L26" s="4">
        <f t="shared" si="2"/>
        <v>100</v>
      </c>
    </row>
    <row r="27" spans="1:12" ht="19.5" customHeight="1">
      <c r="A27" s="63" t="s">
        <v>121</v>
      </c>
      <c r="B27" s="36"/>
      <c r="C27" s="52">
        <f t="shared" si="7"/>
        <v>10200</v>
      </c>
      <c r="D27" s="52"/>
      <c r="E27" s="52"/>
      <c r="F27" s="52">
        <v>10200</v>
      </c>
      <c r="G27" s="52">
        <f t="shared" si="8"/>
        <v>10197</v>
      </c>
      <c r="H27" s="52"/>
      <c r="I27" s="52"/>
      <c r="J27" s="52">
        <v>10197</v>
      </c>
      <c r="K27" s="53">
        <f t="shared" si="1"/>
        <v>-3</v>
      </c>
      <c r="L27" s="4">
        <f t="shared" si="2"/>
        <v>99.97058823529412</v>
      </c>
    </row>
    <row r="28" spans="1:12" ht="17.25" customHeight="1">
      <c r="A28" s="7" t="s">
        <v>13</v>
      </c>
      <c r="B28" s="19"/>
      <c r="C28" s="54">
        <f aca="true" t="shared" si="10" ref="C28:J28">C29+C30+C31</f>
        <v>48312.2</v>
      </c>
      <c r="D28" s="54">
        <f t="shared" si="10"/>
        <v>0</v>
      </c>
      <c r="E28" s="54">
        <f t="shared" si="10"/>
        <v>20000</v>
      </c>
      <c r="F28" s="54">
        <f t="shared" si="10"/>
        <v>28312.2</v>
      </c>
      <c r="G28" s="54">
        <f t="shared" si="10"/>
        <v>0</v>
      </c>
      <c r="H28" s="54">
        <f t="shared" si="10"/>
        <v>0</v>
      </c>
      <c r="I28" s="54">
        <f t="shared" si="10"/>
        <v>0</v>
      </c>
      <c r="J28" s="54">
        <f t="shared" si="10"/>
        <v>0</v>
      </c>
      <c r="K28" s="53">
        <f t="shared" si="1"/>
        <v>-48312.2</v>
      </c>
      <c r="L28" s="4">
        <f t="shared" si="2"/>
        <v>0</v>
      </c>
    </row>
    <row r="29" spans="1:12" ht="45.75" customHeight="1">
      <c r="A29" s="9" t="s">
        <v>61</v>
      </c>
      <c r="B29" s="36" t="s">
        <v>29</v>
      </c>
      <c r="C29" s="55">
        <f>D29+E29+F29</f>
        <v>3000</v>
      </c>
      <c r="D29" s="55"/>
      <c r="E29" s="55"/>
      <c r="F29" s="55">
        <v>3000</v>
      </c>
      <c r="G29" s="55">
        <f>H29+I29+J29</f>
        <v>0</v>
      </c>
      <c r="H29" s="55"/>
      <c r="I29" s="55"/>
      <c r="J29" s="55"/>
      <c r="K29" s="55">
        <f t="shared" si="1"/>
        <v>-3000</v>
      </c>
      <c r="L29" s="12">
        <f t="shared" si="2"/>
        <v>0</v>
      </c>
    </row>
    <row r="30" spans="1:12" ht="66" customHeight="1">
      <c r="A30" s="9" t="s">
        <v>63</v>
      </c>
      <c r="B30" s="36" t="s">
        <v>29</v>
      </c>
      <c r="C30" s="55">
        <f>D30+E30+F30</f>
        <v>43312.2</v>
      </c>
      <c r="D30" s="55"/>
      <c r="E30" s="55">
        <v>20000</v>
      </c>
      <c r="F30" s="55">
        <v>23312.2</v>
      </c>
      <c r="G30" s="55">
        <f>H30+I30+J30</f>
        <v>0</v>
      </c>
      <c r="H30" s="55"/>
      <c r="I30" s="55"/>
      <c r="J30" s="55"/>
      <c r="K30" s="55">
        <f t="shared" si="1"/>
        <v>-43312.2</v>
      </c>
      <c r="L30" s="12">
        <f t="shared" si="2"/>
        <v>0</v>
      </c>
    </row>
    <row r="31" spans="1:12" ht="90.75" customHeight="1">
      <c r="A31" s="39" t="s">
        <v>94</v>
      </c>
      <c r="B31" s="36" t="s">
        <v>29</v>
      </c>
      <c r="C31" s="55">
        <f>D31+E31+F31</f>
        <v>2000</v>
      </c>
      <c r="D31" s="55"/>
      <c r="E31" s="55"/>
      <c r="F31" s="55">
        <v>2000</v>
      </c>
      <c r="G31" s="55">
        <f>H31+I31+J31</f>
        <v>0</v>
      </c>
      <c r="H31" s="55"/>
      <c r="I31" s="55"/>
      <c r="J31" s="55"/>
      <c r="K31" s="55">
        <f t="shared" si="1"/>
        <v>-2000</v>
      </c>
      <c r="L31" s="12">
        <f t="shared" si="2"/>
        <v>0</v>
      </c>
    </row>
    <row r="32" spans="1:12" ht="33" customHeight="1">
      <c r="A32" s="11" t="s">
        <v>17</v>
      </c>
      <c r="B32" s="37"/>
      <c r="C32" s="56">
        <f aca="true" t="shared" si="11" ref="C32:J32">C33+C53</f>
        <v>303938.3</v>
      </c>
      <c r="D32" s="56">
        <f t="shared" si="11"/>
        <v>0</v>
      </c>
      <c r="E32" s="56">
        <f t="shared" si="11"/>
        <v>21550</v>
      </c>
      <c r="F32" s="56">
        <f t="shared" si="11"/>
        <v>282388.3</v>
      </c>
      <c r="G32" s="56">
        <f t="shared" si="11"/>
        <v>87905.20000000001</v>
      </c>
      <c r="H32" s="56">
        <f t="shared" si="11"/>
        <v>0</v>
      </c>
      <c r="I32" s="56">
        <f t="shared" si="11"/>
        <v>0</v>
      </c>
      <c r="J32" s="56">
        <f t="shared" si="11"/>
        <v>87905.20000000001</v>
      </c>
      <c r="K32" s="56">
        <f t="shared" si="1"/>
        <v>-216033.09999999998</v>
      </c>
      <c r="L32" s="13">
        <f t="shared" si="2"/>
        <v>28.922054245878197</v>
      </c>
    </row>
    <row r="33" spans="1:12" ht="27.75" customHeight="1">
      <c r="A33" s="7" t="s">
        <v>14</v>
      </c>
      <c r="B33" s="19"/>
      <c r="C33" s="50">
        <f>C34+C36+C38+C40+C42+C44+C46+C48+C50+C52</f>
        <v>293638.3</v>
      </c>
      <c r="D33" s="50">
        <f aca="true" t="shared" si="12" ref="D33:J33">D34+D36+D38+D40+D42+D44+D46+D48+D50+D52</f>
        <v>0</v>
      </c>
      <c r="E33" s="50">
        <f t="shared" si="12"/>
        <v>11250</v>
      </c>
      <c r="F33" s="50">
        <f t="shared" si="12"/>
        <v>282388.3</v>
      </c>
      <c r="G33" s="50">
        <f t="shared" si="12"/>
        <v>87905.20000000001</v>
      </c>
      <c r="H33" s="50">
        <f t="shared" si="12"/>
        <v>0</v>
      </c>
      <c r="I33" s="50">
        <f t="shared" si="12"/>
        <v>0</v>
      </c>
      <c r="J33" s="50">
        <f t="shared" si="12"/>
        <v>87905.20000000001</v>
      </c>
      <c r="K33" s="50">
        <f t="shared" si="1"/>
        <v>-205733.09999999998</v>
      </c>
      <c r="L33" s="32">
        <f t="shared" si="2"/>
        <v>29.936558003502956</v>
      </c>
    </row>
    <row r="34" spans="1:12" ht="66.75" customHeight="1">
      <c r="A34" s="8" t="s">
        <v>42</v>
      </c>
      <c r="B34" s="36" t="s">
        <v>29</v>
      </c>
      <c r="C34" s="55">
        <f aca="true" t="shared" si="13" ref="C34:C52">D34+E34+F34</f>
        <v>14982.6</v>
      </c>
      <c r="D34" s="55"/>
      <c r="E34" s="55"/>
      <c r="F34" s="55">
        <v>14982.6</v>
      </c>
      <c r="G34" s="55">
        <f>H34+I34+J34</f>
        <v>5314.9</v>
      </c>
      <c r="H34" s="55"/>
      <c r="I34" s="55"/>
      <c r="J34" s="55">
        <v>5314.9</v>
      </c>
      <c r="K34" s="55">
        <f t="shared" si="1"/>
        <v>-9667.7</v>
      </c>
      <c r="L34" s="12">
        <f t="shared" si="2"/>
        <v>35.473816293567204</v>
      </c>
    </row>
    <row r="35" spans="1:12" ht="45.75" customHeight="1">
      <c r="A35" s="41" t="s">
        <v>64</v>
      </c>
      <c r="B35" s="36"/>
      <c r="C35" s="55">
        <f t="shared" si="13"/>
        <v>352.2</v>
      </c>
      <c r="D35" s="55"/>
      <c r="E35" s="55"/>
      <c r="F35" s="55">
        <v>352.2</v>
      </c>
      <c r="G35" s="55">
        <f>H35+I35+J35</f>
        <v>57.8</v>
      </c>
      <c r="H35" s="55"/>
      <c r="I35" s="55"/>
      <c r="J35" s="55">
        <v>57.8</v>
      </c>
      <c r="K35" s="55">
        <f t="shared" si="1"/>
        <v>-294.4</v>
      </c>
      <c r="L35" s="12">
        <f t="shared" si="2"/>
        <v>16.41113003975014</v>
      </c>
    </row>
    <row r="36" spans="1:12" ht="71.25" customHeight="1">
      <c r="A36" s="8" t="s">
        <v>43</v>
      </c>
      <c r="B36" s="36" t="s">
        <v>29</v>
      </c>
      <c r="C36" s="55">
        <f t="shared" si="13"/>
        <v>63322.1</v>
      </c>
      <c r="D36" s="55"/>
      <c r="E36" s="55"/>
      <c r="F36" s="55">
        <v>63322.1</v>
      </c>
      <c r="G36" s="55">
        <f aca="true" t="shared" si="14" ref="G36:G54">H36+I36+J36</f>
        <v>37937.2</v>
      </c>
      <c r="H36" s="55"/>
      <c r="I36" s="55"/>
      <c r="J36" s="55">
        <v>37937.2</v>
      </c>
      <c r="K36" s="55">
        <f t="shared" si="1"/>
        <v>-25384.9</v>
      </c>
      <c r="L36" s="12">
        <f t="shared" si="2"/>
        <v>59.91146850783533</v>
      </c>
    </row>
    <row r="37" spans="1:12" ht="47.25" customHeight="1">
      <c r="A37" s="41" t="s">
        <v>65</v>
      </c>
      <c r="B37" s="36"/>
      <c r="C37" s="55">
        <f t="shared" si="13"/>
        <v>1373.3</v>
      </c>
      <c r="D37" s="55"/>
      <c r="E37" s="55"/>
      <c r="F37" s="55">
        <v>1373.3</v>
      </c>
      <c r="G37" s="55">
        <f t="shared" si="14"/>
        <v>504.3</v>
      </c>
      <c r="H37" s="55"/>
      <c r="I37" s="55"/>
      <c r="J37" s="55">
        <v>504.3</v>
      </c>
      <c r="K37" s="55">
        <f t="shared" si="1"/>
        <v>-869</v>
      </c>
      <c r="L37" s="12">
        <f t="shared" si="2"/>
        <v>36.72176509138572</v>
      </c>
    </row>
    <row r="38" spans="1:12" ht="63" customHeight="1">
      <c r="A38" s="8" t="s">
        <v>44</v>
      </c>
      <c r="B38" s="36" t="s">
        <v>29</v>
      </c>
      <c r="C38" s="55">
        <f t="shared" si="13"/>
        <v>29119.7</v>
      </c>
      <c r="D38" s="55"/>
      <c r="E38" s="55">
        <v>11250</v>
      </c>
      <c r="F38" s="55">
        <v>17869.7</v>
      </c>
      <c r="G38" s="55">
        <f t="shared" si="14"/>
        <v>9939</v>
      </c>
      <c r="H38" s="55"/>
      <c r="I38" s="55"/>
      <c r="J38" s="55">
        <v>9939</v>
      </c>
      <c r="K38" s="55">
        <f t="shared" si="1"/>
        <v>-19180.7</v>
      </c>
      <c r="L38" s="12">
        <f t="shared" si="2"/>
        <v>34.131532948485045</v>
      </c>
    </row>
    <row r="39" spans="1:12" ht="47.25" customHeight="1">
      <c r="A39" s="8" t="s">
        <v>66</v>
      </c>
      <c r="B39" s="36"/>
      <c r="C39" s="55">
        <f t="shared" si="13"/>
        <v>373.7</v>
      </c>
      <c r="D39" s="55"/>
      <c r="E39" s="55"/>
      <c r="F39" s="55">
        <v>373.7</v>
      </c>
      <c r="G39" s="55">
        <f t="shared" si="14"/>
        <v>108.1</v>
      </c>
      <c r="H39" s="55"/>
      <c r="I39" s="55"/>
      <c r="J39" s="55">
        <v>108.1</v>
      </c>
      <c r="K39" s="55">
        <f t="shared" si="1"/>
        <v>-265.6</v>
      </c>
      <c r="L39" s="12">
        <f t="shared" si="2"/>
        <v>28.926946748728927</v>
      </c>
    </row>
    <row r="40" spans="1:12" ht="63" customHeight="1">
      <c r="A40" s="44" t="s">
        <v>67</v>
      </c>
      <c r="B40" s="36" t="s">
        <v>29</v>
      </c>
      <c r="C40" s="55">
        <f t="shared" si="13"/>
        <v>53442.9</v>
      </c>
      <c r="D40" s="55"/>
      <c r="E40" s="55"/>
      <c r="F40" s="55">
        <v>53442.9</v>
      </c>
      <c r="G40" s="55">
        <f>H40+I40+J40</f>
        <v>16476</v>
      </c>
      <c r="H40" s="55"/>
      <c r="I40" s="55"/>
      <c r="J40" s="55">
        <v>16476</v>
      </c>
      <c r="K40" s="55">
        <f t="shared" si="1"/>
        <v>-36966.9</v>
      </c>
      <c r="L40" s="12">
        <f t="shared" si="2"/>
        <v>30.829165333468055</v>
      </c>
    </row>
    <row r="41" spans="1:12" ht="51.75" customHeight="1">
      <c r="A41" s="8" t="s">
        <v>68</v>
      </c>
      <c r="B41" s="36"/>
      <c r="C41" s="55">
        <f t="shared" si="13"/>
        <v>1186.8</v>
      </c>
      <c r="D41" s="55"/>
      <c r="E41" s="55"/>
      <c r="F41" s="55">
        <v>1186.8</v>
      </c>
      <c r="G41" s="55">
        <f t="shared" si="14"/>
        <v>179.3</v>
      </c>
      <c r="H41" s="55"/>
      <c r="I41" s="55"/>
      <c r="J41" s="55">
        <v>179.3</v>
      </c>
      <c r="K41" s="55">
        <f t="shared" si="1"/>
        <v>-1007.5</v>
      </c>
      <c r="L41" s="12">
        <f t="shared" si="2"/>
        <v>15.107853050219077</v>
      </c>
    </row>
    <row r="42" spans="1:12" ht="78" customHeight="1">
      <c r="A42" s="8" t="s">
        <v>45</v>
      </c>
      <c r="B42" s="36" t="s">
        <v>29</v>
      </c>
      <c r="C42" s="55">
        <f t="shared" si="13"/>
        <v>81771</v>
      </c>
      <c r="D42" s="55"/>
      <c r="E42" s="55"/>
      <c r="F42" s="55">
        <v>81771</v>
      </c>
      <c r="G42" s="55">
        <f t="shared" si="14"/>
        <v>215.5</v>
      </c>
      <c r="H42" s="55"/>
      <c r="I42" s="55"/>
      <c r="J42" s="55">
        <v>215.5</v>
      </c>
      <c r="K42" s="55">
        <f t="shared" si="1"/>
        <v>-81555.5</v>
      </c>
      <c r="L42" s="12">
        <f t="shared" si="2"/>
        <v>0.26354086412053174</v>
      </c>
    </row>
    <row r="43" spans="1:12" ht="49.5" customHeight="1">
      <c r="A43" s="8" t="s">
        <v>69</v>
      </c>
      <c r="B43" s="36"/>
      <c r="C43" s="55">
        <f t="shared" si="13"/>
        <v>1891</v>
      </c>
      <c r="D43" s="55"/>
      <c r="E43" s="55"/>
      <c r="F43" s="55">
        <v>1891</v>
      </c>
      <c r="G43" s="55">
        <f t="shared" si="14"/>
        <v>215.5</v>
      </c>
      <c r="H43" s="55"/>
      <c r="I43" s="55"/>
      <c r="J43" s="55">
        <v>215.5</v>
      </c>
      <c r="K43" s="55">
        <f t="shared" si="1"/>
        <v>-1675.5</v>
      </c>
      <c r="L43" s="12">
        <f t="shared" si="2"/>
        <v>11.396086726599682</v>
      </c>
    </row>
    <row r="44" spans="1:12" ht="80.25" customHeight="1">
      <c r="A44" s="9" t="s">
        <v>70</v>
      </c>
      <c r="B44" s="36" t="s">
        <v>29</v>
      </c>
      <c r="C44" s="55">
        <f t="shared" si="13"/>
        <v>10000</v>
      </c>
      <c r="D44" s="55"/>
      <c r="E44" s="55"/>
      <c r="F44" s="55">
        <v>10000</v>
      </c>
      <c r="G44" s="55">
        <f>H44+I44+J44</f>
        <v>22.6</v>
      </c>
      <c r="H44" s="55"/>
      <c r="I44" s="55"/>
      <c r="J44" s="55">
        <v>22.6</v>
      </c>
      <c r="K44" s="55">
        <f t="shared" si="1"/>
        <v>-9977.4</v>
      </c>
      <c r="L44" s="12">
        <f t="shared" si="2"/>
        <v>0.22600000000000003</v>
      </c>
    </row>
    <row r="45" spans="1:12" ht="50.25" customHeight="1">
      <c r="A45" s="8" t="s">
        <v>71</v>
      </c>
      <c r="B45" s="36"/>
      <c r="C45" s="55">
        <f t="shared" si="13"/>
        <v>1442</v>
      </c>
      <c r="D45" s="55"/>
      <c r="E45" s="55"/>
      <c r="F45" s="52">
        <v>1442</v>
      </c>
      <c r="G45" s="55">
        <f t="shared" si="14"/>
        <v>22.6</v>
      </c>
      <c r="H45" s="55"/>
      <c r="I45" s="55"/>
      <c r="J45" s="55">
        <v>22.6</v>
      </c>
      <c r="K45" s="55">
        <f t="shared" si="1"/>
        <v>-1419.4</v>
      </c>
      <c r="L45" s="12">
        <f t="shared" si="2"/>
        <v>1.5672676837725381</v>
      </c>
    </row>
    <row r="46" spans="1:12" ht="78.75" customHeight="1">
      <c r="A46" s="8" t="s">
        <v>72</v>
      </c>
      <c r="B46" s="36" t="s">
        <v>29</v>
      </c>
      <c r="C46" s="55">
        <f t="shared" si="13"/>
        <v>18000</v>
      </c>
      <c r="D46" s="55"/>
      <c r="E46" s="55"/>
      <c r="F46" s="55">
        <v>18000</v>
      </c>
      <c r="G46" s="55">
        <f t="shared" si="14"/>
        <v>18000</v>
      </c>
      <c r="H46" s="55"/>
      <c r="I46" s="55"/>
      <c r="J46" s="55">
        <v>18000</v>
      </c>
      <c r="K46" s="55">
        <f t="shared" si="1"/>
        <v>0</v>
      </c>
      <c r="L46" s="12">
        <f t="shared" si="2"/>
        <v>100</v>
      </c>
    </row>
    <row r="47" spans="1:12" ht="48.75" customHeight="1">
      <c r="A47" s="8" t="s">
        <v>69</v>
      </c>
      <c r="B47" s="36"/>
      <c r="C47" s="55">
        <f t="shared" si="13"/>
        <v>2413.3</v>
      </c>
      <c r="D47" s="55"/>
      <c r="E47" s="55"/>
      <c r="F47" s="55">
        <v>2413.3</v>
      </c>
      <c r="G47" s="55">
        <f>H47+I47+J47</f>
        <v>2413.3</v>
      </c>
      <c r="H47" s="55"/>
      <c r="I47" s="55"/>
      <c r="J47" s="55">
        <v>2413.3</v>
      </c>
      <c r="K47" s="55">
        <f t="shared" si="1"/>
        <v>0</v>
      </c>
      <c r="L47" s="12">
        <f t="shared" si="2"/>
        <v>100</v>
      </c>
    </row>
    <row r="48" spans="1:12" ht="129.75" customHeight="1">
      <c r="A48" s="8" t="s">
        <v>55</v>
      </c>
      <c r="B48" s="36" t="s">
        <v>29</v>
      </c>
      <c r="C48" s="55">
        <f t="shared" si="13"/>
        <v>10000</v>
      </c>
      <c r="D48" s="55"/>
      <c r="E48" s="55"/>
      <c r="F48" s="55">
        <v>10000</v>
      </c>
      <c r="G48" s="55">
        <f t="shared" si="14"/>
        <v>0</v>
      </c>
      <c r="H48" s="55"/>
      <c r="I48" s="55"/>
      <c r="J48" s="55"/>
      <c r="K48" s="55">
        <f t="shared" si="1"/>
        <v>-10000</v>
      </c>
      <c r="L48" s="12">
        <f t="shared" si="2"/>
        <v>0</v>
      </c>
    </row>
    <row r="49" spans="1:12" ht="48.75" customHeight="1">
      <c r="A49" s="8" t="s">
        <v>68</v>
      </c>
      <c r="B49" s="36" t="s">
        <v>29</v>
      </c>
      <c r="C49" s="55">
        <f t="shared" si="13"/>
        <v>1695.6</v>
      </c>
      <c r="D49" s="55"/>
      <c r="E49" s="55"/>
      <c r="F49" s="55">
        <v>1695.6</v>
      </c>
      <c r="G49" s="55">
        <f>H49+I49+J49</f>
        <v>0</v>
      </c>
      <c r="H49" s="55"/>
      <c r="I49" s="55"/>
      <c r="J49" s="55"/>
      <c r="K49" s="55">
        <f t="shared" si="1"/>
        <v>-1695.6</v>
      </c>
      <c r="L49" s="12">
        <f t="shared" si="2"/>
        <v>0</v>
      </c>
    </row>
    <row r="50" spans="1:12" ht="126" customHeight="1">
      <c r="A50" s="8" t="s">
        <v>56</v>
      </c>
      <c r="B50" s="36" t="s">
        <v>29</v>
      </c>
      <c r="C50" s="55">
        <f t="shared" si="13"/>
        <v>10000</v>
      </c>
      <c r="D50" s="55"/>
      <c r="E50" s="55"/>
      <c r="F50" s="55">
        <v>10000</v>
      </c>
      <c r="G50" s="55">
        <f t="shared" si="14"/>
        <v>0</v>
      </c>
      <c r="H50" s="55"/>
      <c r="I50" s="55"/>
      <c r="J50" s="55"/>
      <c r="K50" s="55">
        <f t="shared" si="1"/>
        <v>-10000</v>
      </c>
      <c r="L50" s="12">
        <f t="shared" si="2"/>
        <v>0</v>
      </c>
    </row>
    <row r="51" spans="1:12" ht="48.75" customHeight="1">
      <c r="A51" s="8" t="s">
        <v>69</v>
      </c>
      <c r="B51" s="36"/>
      <c r="C51" s="55">
        <f t="shared" si="13"/>
        <v>799.6</v>
      </c>
      <c r="D51" s="55"/>
      <c r="E51" s="55"/>
      <c r="F51" s="55">
        <v>799.6</v>
      </c>
      <c r="G51" s="55">
        <f t="shared" si="14"/>
        <v>0</v>
      </c>
      <c r="H51" s="55"/>
      <c r="I51" s="55"/>
      <c r="J51" s="55"/>
      <c r="K51" s="55">
        <f t="shared" si="1"/>
        <v>-799.6</v>
      </c>
      <c r="L51" s="12">
        <f t="shared" si="2"/>
        <v>0</v>
      </c>
    </row>
    <row r="52" spans="1:12" ht="66.75" customHeight="1">
      <c r="A52" s="8" t="s">
        <v>124</v>
      </c>
      <c r="B52" s="36" t="s">
        <v>29</v>
      </c>
      <c r="C52" s="55">
        <f t="shared" si="13"/>
        <v>3000</v>
      </c>
      <c r="D52" s="55"/>
      <c r="E52" s="55"/>
      <c r="F52" s="55">
        <v>3000</v>
      </c>
      <c r="G52" s="55">
        <f>H52+I52+J52</f>
        <v>0</v>
      </c>
      <c r="H52" s="55"/>
      <c r="I52" s="55"/>
      <c r="J52" s="58"/>
      <c r="K52" s="55">
        <f t="shared" si="1"/>
        <v>-3000</v>
      </c>
      <c r="L52" s="12">
        <f t="shared" si="2"/>
        <v>0</v>
      </c>
    </row>
    <row r="53" spans="1:12" ht="29.25" customHeight="1">
      <c r="A53" s="10" t="s">
        <v>40</v>
      </c>
      <c r="B53" s="36"/>
      <c r="C53" s="55">
        <f aca="true" t="shared" si="15" ref="C53:J53">C54</f>
        <v>10300</v>
      </c>
      <c r="D53" s="55">
        <f t="shared" si="15"/>
        <v>0</v>
      </c>
      <c r="E53" s="55">
        <f t="shared" si="15"/>
        <v>10300</v>
      </c>
      <c r="F53" s="55">
        <f t="shared" si="15"/>
        <v>0</v>
      </c>
      <c r="G53" s="55">
        <f t="shared" si="14"/>
        <v>0</v>
      </c>
      <c r="H53" s="55">
        <f t="shared" si="15"/>
        <v>0</v>
      </c>
      <c r="I53" s="55">
        <f t="shared" si="15"/>
        <v>0</v>
      </c>
      <c r="J53" s="55">
        <f t="shared" si="15"/>
        <v>0</v>
      </c>
      <c r="K53" s="55">
        <f t="shared" si="1"/>
        <v>-10300</v>
      </c>
      <c r="L53" s="12">
        <f t="shared" si="2"/>
        <v>0</v>
      </c>
    </row>
    <row r="54" spans="1:12" ht="37.5" customHeight="1">
      <c r="A54" s="9" t="s">
        <v>106</v>
      </c>
      <c r="B54" s="36" t="s">
        <v>29</v>
      </c>
      <c r="C54" s="55">
        <f>D54+E54+F54</f>
        <v>10300</v>
      </c>
      <c r="D54" s="55"/>
      <c r="E54" s="55">
        <v>10300</v>
      </c>
      <c r="F54" s="55"/>
      <c r="G54" s="55">
        <f t="shared" si="14"/>
        <v>0</v>
      </c>
      <c r="H54" s="55"/>
      <c r="I54" s="55"/>
      <c r="J54" s="55"/>
      <c r="K54" s="55">
        <f t="shared" si="1"/>
        <v>-10300</v>
      </c>
      <c r="L54" s="12">
        <f t="shared" si="2"/>
        <v>0</v>
      </c>
    </row>
    <row r="55" spans="1:12" ht="35.25" customHeight="1">
      <c r="A55" s="6" t="s">
        <v>32</v>
      </c>
      <c r="B55" s="6"/>
      <c r="C55" s="56">
        <f aca="true" t="shared" si="16" ref="C55:J55">C56+C59</f>
        <v>39539.2</v>
      </c>
      <c r="D55" s="56">
        <f t="shared" si="16"/>
        <v>0</v>
      </c>
      <c r="E55" s="56">
        <f t="shared" si="16"/>
        <v>0</v>
      </c>
      <c r="F55" s="56">
        <f t="shared" si="16"/>
        <v>39539.2</v>
      </c>
      <c r="G55" s="56">
        <f t="shared" si="16"/>
        <v>5809.1</v>
      </c>
      <c r="H55" s="56">
        <f t="shared" si="16"/>
        <v>0</v>
      </c>
      <c r="I55" s="56">
        <f t="shared" si="16"/>
        <v>0</v>
      </c>
      <c r="J55" s="56">
        <f t="shared" si="16"/>
        <v>5809.1</v>
      </c>
      <c r="K55" s="56">
        <f t="shared" si="1"/>
        <v>-33730.1</v>
      </c>
      <c r="L55" s="13">
        <f t="shared" si="2"/>
        <v>14.692001861443835</v>
      </c>
    </row>
    <row r="56" spans="1:12" ht="17.25" customHeight="1">
      <c r="A56" s="7" t="s">
        <v>49</v>
      </c>
      <c r="B56" s="19"/>
      <c r="C56" s="50">
        <f aca="true" t="shared" si="17" ref="C56:J56">C57+C58</f>
        <v>8600</v>
      </c>
      <c r="D56" s="50">
        <f t="shared" si="17"/>
        <v>0</v>
      </c>
      <c r="E56" s="50">
        <f t="shared" si="17"/>
        <v>0</v>
      </c>
      <c r="F56" s="50">
        <f t="shared" si="17"/>
        <v>8600</v>
      </c>
      <c r="G56" s="50">
        <f t="shared" si="17"/>
        <v>0</v>
      </c>
      <c r="H56" s="50">
        <f t="shared" si="17"/>
        <v>0</v>
      </c>
      <c r="I56" s="50">
        <f t="shared" si="17"/>
        <v>0</v>
      </c>
      <c r="J56" s="50">
        <f t="shared" si="17"/>
        <v>0</v>
      </c>
      <c r="K56" s="50">
        <f t="shared" si="1"/>
        <v>-8600</v>
      </c>
      <c r="L56" s="32">
        <f t="shared" si="2"/>
        <v>0</v>
      </c>
    </row>
    <row r="57" spans="1:12" ht="39.75" customHeight="1">
      <c r="A57" s="8" t="s">
        <v>50</v>
      </c>
      <c r="B57" s="36" t="s">
        <v>29</v>
      </c>
      <c r="C57" s="55">
        <f>D57+E57+F57</f>
        <v>6600</v>
      </c>
      <c r="D57" s="55"/>
      <c r="E57" s="55"/>
      <c r="F57" s="55">
        <v>6600</v>
      </c>
      <c r="G57" s="55">
        <f>H57+I57+J57</f>
        <v>0</v>
      </c>
      <c r="H57" s="55"/>
      <c r="I57" s="55"/>
      <c r="J57" s="55"/>
      <c r="K57" s="55">
        <f t="shared" si="1"/>
        <v>-6600</v>
      </c>
      <c r="L57" s="12">
        <f t="shared" si="2"/>
        <v>0</v>
      </c>
    </row>
    <row r="58" spans="1:12" ht="75.75" customHeight="1">
      <c r="A58" s="44" t="s">
        <v>73</v>
      </c>
      <c r="B58" s="36" t="s">
        <v>29</v>
      </c>
      <c r="C58" s="55">
        <f>D58+E58+F58</f>
        <v>2000</v>
      </c>
      <c r="D58" s="55"/>
      <c r="E58" s="55"/>
      <c r="F58" s="55">
        <v>2000</v>
      </c>
      <c r="G58" s="55">
        <f>H58+I58+J58</f>
        <v>0</v>
      </c>
      <c r="H58" s="55"/>
      <c r="I58" s="55"/>
      <c r="J58" s="55"/>
      <c r="K58" s="55">
        <f t="shared" si="1"/>
        <v>-2000</v>
      </c>
      <c r="L58" s="12">
        <f t="shared" si="2"/>
        <v>0</v>
      </c>
    </row>
    <row r="59" spans="1:12" ht="27" customHeight="1">
      <c r="A59" s="7" t="s">
        <v>33</v>
      </c>
      <c r="B59" s="36"/>
      <c r="C59" s="50">
        <f>C60+C62+C64+C65+C66</f>
        <v>30939.2</v>
      </c>
      <c r="D59" s="50">
        <f aca="true" t="shared" si="18" ref="D59:J59">D60+D62+D64+D65+D66</f>
        <v>0</v>
      </c>
      <c r="E59" s="50">
        <f t="shared" si="18"/>
        <v>0</v>
      </c>
      <c r="F59" s="50">
        <f t="shared" si="18"/>
        <v>30939.2</v>
      </c>
      <c r="G59" s="50">
        <f t="shared" si="18"/>
        <v>5809.1</v>
      </c>
      <c r="H59" s="50">
        <f t="shared" si="18"/>
        <v>0</v>
      </c>
      <c r="I59" s="50">
        <f t="shared" si="18"/>
        <v>0</v>
      </c>
      <c r="J59" s="50">
        <f t="shared" si="18"/>
        <v>5809.1</v>
      </c>
      <c r="K59" s="50">
        <f t="shared" si="1"/>
        <v>-25130.1</v>
      </c>
      <c r="L59" s="32">
        <f t="shared" si="2"/>
        <v>18.77585716502043</v>
      </c>
    </row>
    <row r="60" spans="1:12" ht="81" customHeight="1">
      <c r="A60" s="47" t="s">
        <v>51</v>
      </c>
      <c r="B60" s="36" t="s">
        <v>29</v>
      </c>
      <c r="C60" s="55">
        <f aca="true" t="shared" si="19" ref="C60:C66">D60+E60+F60</f>
        <v>2767.5</v>
      </c>
      <c r="D60" s="55"/>
      <c r="E60" s="55"/>
      <c r="F60" s="55">
        <v>2767.5</v>
      </c>
      <c r="G60" s="55">
        <f>H60+I60+J60</f>
        <v>2767.5</v>
      </c>
      <c r="H60" s="55"/>
      <c r="I60" s="55"/>
      <c r="J60" s="55">
        <v>2767.5</v>
      </c>
      <c r="K60" s="55">
        <f t="shared" si="1"/>
        <v>0</v>
      </c>
      <c r="L60" s="12">
        <f t="shared" si="2"/>
        <v>100</v>
      </c>
    </row>
    <row r="61" spans="1:12" ht="51.75" customHeight="1">
      <c r="A61" s="8" t="s">
        <v>74</v>
      </c>
      <c r="B61" s="36"/>
      <c r="C61" s="55">
        <f t="shared" si="19"/>
        <v>2767.5</v>
      </c>
      <c r="D61" s="55"/>
      <c r="E61" s="55"/>
      <c r="F61" s="55">
        <v>2767.5</v>
      </c>
      <c r="G61" s="55">
        <f aca="true" t="shared" si="20" ref="G61:G66">H61+I61+J61</f>
        <v>2767.5</v>
      </c>
      <c r="H61" s="55"/>
      <c r="I61" s="55"/>
      <c r="J61" s="55">
        <v>2767.5</v>
      </c>
      <c r="K61" s="55">
        <f t="shared" si="1"/>
        <v>0</v>
      </c>
      <c r="L61" s="12">
        <f t="shared" si="2"/>
        <v>100</v>
      </c>
    </row>
    <row r="62" spans="1:12" ht="63.75" customHeight="1">
      <c r="A62" s="45" t="s">
        <v>52</v>
      </c>
      <c r="B62" s="36" t="s">
        <v>29</v>
      </c>
      <c r="C62" s="55">
        <f t="shared" si="19"/>
        <v>20531.9</v>
      </c>
      <c r="D62" s="55"/>
      <c r="E62" s="55"/>
      <c r="F62" s="55">
        <v>20531.9</v>
      </c>
      <c r="G62" s="55">
        <f t="shared" si="20"/>
        <v>1638.5</v>
      </c>
      <c r="H62" s="55"/>
      <c r="I62" s="55"/>
      <c r="J62" s="55">
        <v>1638.5</v>
      </c>
      <c r="K62" s="55">
        <f t="shared" si="1"/>
        <v>-18893.4</v>
      </c>
      <c r="L62" s="12">
        <f t="shared" si="2"/>
        <v>7.980264856150672</v>
      </c>
    </row>
    <row r="63" spans="1:12" ht="48" customHeight="1">
      <c r="A63" s="44" t="s">
        <v>75</v>
      </c>
      <c r="B63" s="36"/>
      <c r="C63" s="55">
        <f t="shared" si="19"/>
        <v>1880.9</v>
      </c>
      <c r="D63" s="55"/>
      <c r="E63" s="55"/>
      <c r="F63" s="55">
        <v>1880.9</v>
      </c>
      <c r="G63" s="55">
        <f t="shared" si="20"/>
        <v>1638.5</v>
      </c>
      <c r="H63" s="55"/>
      <c r="I63" s="55"/>
      <c r="J63" s="55">
        <v>1638.5</v>
      </c>
      <c r="K63" s="55">
        <f t="shared" si="1"/>
        <v>-242.4000000000001</v>
      </c>
      <c r="L63" s="12">
        <f t="shared" si="2"/>
        <v>87.11255250146206</v>
      </c>
    </row>
    <row r="64" spans="1:12" ht="83.25" customHeight="1">
      <c r="A64" s="44" t="s">
        <v>79</v>
      </c>
      <c r="B64" s="36" t="s">
        <v>29</v>
      </c>
      <c r="C64" s="55">
        <f t="shared" si="19"/>
        <v>1500</v>
      </c>
      <c r="D64" s="55"/>
      <c r="E64" s="55"/>
      <c r="F64" s="55">
        <v>1500</v>
      </c>
      <c r="G64" s="55">
        <f>H64+I64+J64</f>
        <v>0</v>
      </c>
      <c r="H64" s="55"/>
      <c r="I64" s="55"/>
      <c r="J64" s="55"/>
      <c r="K64" s="55">
        <f t="shared" si="1"/>
        <v>-1500</v>
      </c>
      <c r="L64" s="12">
        <f t="shared" si="2"/>
        <v>0</v>
      </c>
    </row>
    <row r="65" spans="1:12" ht="63" customHeight="1">
      <c r="A65" s="44" t="s">
        <v>122</v>
      </c>
      <c r="B65" s="36" t="s">
        <v>29</v>
      </c>
      <c r="C65" s="55">
        <f t="shared" si="19"/>
        <v>4139.2</v>
      </c>
      <c r="D65" s="55"/>
      <c r="E65" s="55"/>
      <c r="F65" s="55">
        <v>4139.2</v>
      </c>
      <c r="G65" s="55">
        <f t="shared" si="20"/>
        <v>1403.1</v>
      </c>
      <c r="H65" s="55"/>
      <c r="I65" s="55"/>
      <c r="J65" s="55">
        <v>1403.1</v>
      </c>
      <c r="K65" s="55">
        <f t="shared" si="1"/>
        <v>-2736.1</v>
      </c>
      <c r="L65" s="12">
        <f t="shared" si="2"/>
        <v>33.89785465790491</v>
      </c>
    </row>
    <row r="66" spans="1:12" ht="80.25" customHeight="1">
      <c r="A66" s="44" t="s">
        <v>113</v>
      </c>
      <c r="B66" s="36" t="s">
        <v>29</v>
      </c>
      <c r="C66" s="55">
        <f t="shared" si="19"/>
        <v>2000.6</v>
      </c>
      <c r="D66" s="55"/>
      <c r="E66" s="55"/>
      <c r="F66" s="55">
        <v>2000.6</v>
      </c>
      <c r="G66" s="55">
        <f t="shared" si="20"/>
        <v>0</v>
      </c>
      <c r="H66" s="55"/>
      <c r="I66" s="55"/>
      <c r="J66" s="55"/>
      <c r="K66" s="55">
        <f t="shared" si="1"/>
        <v>-2000.6</v>
      </c>
      <c r="L66" s="12">
        <f t="shared" si="2"/>
        <v>0</v>
      </c>
    </row>
    <row r="67" spans="1:12" s="5" customFormat="1" ht="33.75" customHeight="1">
      <c r="A67" s="6" t="s">
        <v>19</v>
      </c>
      <c r="B67" s="6"/>
      <c r="C67" s="56">
        <f>C9+C18+C32+C55</f>
        <v>771010.2</v>
      </c>
      <c r="D67" s="56">
        <f aca="true" t="shared" si="21" ref="D67:J67">D9+D18+D32+D55</f>
        <v>0</v>
      </c>
      <c r="E67" s="56">
        <f t="shared" si="21"/>
        <v>301382</v>
      </c>
      <c r="F67" s="56">
        <f t="shared" si="21"/>
        <v>469628.2</v>
      </c>
      <c r="G67" s="56">
        <f t="shared" si="21"/>
        <v>115566.00000000001</v>
      </c>
      <c r="H67" s="56">
        <f t="shared" si="21"/>
        <v>0</v>
      </c>
      <c r="I67" s="56">
        <f t="shared" si="21"/>
        <v>0</v>
      </c>
      <c r="J67" s="56">
        <f t="shared" si="21"/>
        <v>115566.00000000001</v>
      </c>
      <c r="K67" s="56">
        <f t="shared" si="1"/>
        <v>-655444.2</v>
      </c>
      <c r="L67" s="13">
        <f t="shared" si="2"/>
        <v>14.988906761544794</v>
      </c>
    </row>
    <row r="69" spans="1:6" ht="17.25" customHeight="1">
      <c r="A69" s="18" t="s">
        <v>22</v>
      </c>
      <c r="F69" s="18" t="s">
        <v>26</v>
      </c>
    </row>
    <row r="70" ht="33" customHeight="1">
      <c r="A70" s="1" t="s">
        <v>31</v>
      </c>
    </row>
    <row r="71" ht="15">
      <c r="B71" s="18"/>
    </row>
  </sheetData>
  <sheetProtection/>
  <mergeCells count="14">
    <mergeCell ref="K5:K6"/>
    <mergeCell ref="L5:L6"/>
    <mergeCell ref="A5:A7"/>
    <mergeCell ref="B5:B7"/>
    <mergeCell ref="C5:F5"/>
    <mergeCell ref="G5:J5"/>
    <mergeCell ref="A1:L1"/>
    <mergeCell ref="A2:L2"/>
    <mergeCell ref="A3:F3"/>
    <mergeCell ref="A4:L4"/>
    <mergeCell ref="C6:C7"/>
    <mergeCell ref="D6:F6"/>
    <mergeCell ref="G6:G7"/>
    <mergeCell ref="H6:J6"/>
  </mergeCells>
  <printOptions/>
  <pageMargins left="0.74" right="0.17" top="0.17" bottom="0.17" header="0.48" footer="0.25"/>
  <pageSetup fitToHeight="2" horizontalDpi="600" verticalDpi="600" orientation="landscape" paperSize="9" scale="58" r:id="rId1"/>
  <rowBreaks count="2" manualBreakCount="2">
    <brk id="29" max="11" man="1"/>
    <brk id="45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B68"/>
  <sheetViews>
    <sheetView showZeros="0" view="pageBreakPreview" zoomScale="75" zoomScaleSheetLayoutView="75" zoomScalePageLayoutView="0" workbookViewId="0" topLeftCell="A1">
      <pane xSplit="1" ySplit="8" topLeftCell="E36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J36" sqref="J36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10.1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8" customHeight="1">
      <c r="A2" s="64" t="s">
        <v>133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4" ht="15.75" customHeight="1">
      <c r="A3" s="68"/>
      <c r="B3" s="68"/>
      <c r="C3" s="68"/>
      <c r="D3" s="68"/>
      <c r="E3" s="68"/>
      <c r="F3" s="68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71" t="s">
        <v>30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9" t="s">
        <v>21</v>
      </c>
      <c r="B5" s="65" t="s">
        <v>28</v>
      </c>
      <c r="C5" s="70" t="s">
        <v>2</v>
      </c>
      <c r="D5" s="70"/>
      <c r="E5" s="70"/>
      <c r="F5" s="70"/>
      <c r="G5" s="74" t="s">
        <v>132</v>
      </c>
      <c r="H5" s="75"/>
      <c r="I5" s="75"/>
      <c r="J5" s="76"/>
      <c r="K5" s="65" t="s">
        <v>23</v>
      </c>
      <c r="L5" s="72" t="s">
        <v>25</v>
      </c>
    </row>
    <row r="6" spans="1:12" ht="29.25" customHeight="1">
      <c r="A6" s="69"/>
      <c r="B6" s="66"/>
      <c r="C6" s="70" t="s">
        <v>8</v>
      </c>
      <c r="D6" s="70" t="s">
        <v>9</v>
      </c>
      <c r="E6" s="70"/>
      <c r="F6" s="70"/>
      <c r="G6" s="77" t="s">
        <v>8</v>
      </c>
      <c r="H6" s="74" t="s">
        <v>9</v>
      </c>
      <c r="I6" s="75"/>
      <c r="J6" s="76"/>
      <c r="K6" s="67"/>
      <c r="L6" s="73"/>
    </row>
    <row r="7" spans="1:12" ht="30.75" customHeight="1">
      <c r="A7" s="69"/>
      <c r="B7" s="67"/>
      <c r="C7" s="70"/>
      <c r="D7" s="20" t="s">
        <v>10</v>
      </c>
      <c r="E7" s="20" t="s">
        <v>11</v>
      </c>
      <c r="F7" s="20" t="s">
        <v>12</v>
      </c>
      <c r="G7" s="78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22">
        <f aca="true" t="shared" si="0" ref="C9:J9">C10+C15</f>
        <v>285619500</v>
      </c>
      <c r="D9" s="22">
        <f t="shared" si="0"/>
        <v>0</v>
      </c>
      <c r="E9" s="22">
        <f t="shared" si="0"/>
        <v>220761900</v>
      </c>
      <c r="F9" s="22">
        <f t="shared" si="0"/>
        <v>64857600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31">
        <f aca="true" t="shared" si="1" ref="K9:K64">G9-C9</f>
        <v>-285619500</v>
      </c>
      <c r="L9" s="29">
        <f aca="true" t="shared" si="2" ref="L9:L64">G9/C9*100</f>
        <v>0</v>
      </c>
    </row>
    <row r="10" spans="1:12" ht="21" customHeight="1">
      <c r="A10" s="7" t="s">
        <v>39</v>
      </c>
      <c r="B10" s="19"/>
      <c r="C10" s="27">
        <f>C11+C12+C13+C14</f>
        <v>268619500</v>
      </c>
      <c r="D10" s="27">
        <f aca="true" t="shared" si="3" ref="D10:J10">D11+D12+D13+D14</f>
        <v>0</v>
      </c>
      <c r="E10" s="27">
        <f t="shared" si="3"/>
        <v>218761900</v>
      </c>
      <c r="F10" s="27">
        <f t="shared" si="3"/>
        <v>49857600</v>
      </c>
      <c r="G10" s="27">
        <f t="shared" si="3"/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3">
        <f t="shared" si="1"/>
        <v>-268619500</v>
      </c>
      <c r="L10" s="30">
        <f t="shared" si="2"/>
        <v>0</v>
      </c>
    </row>
    <row r="11" spans="1:12" ht="66.75" customHeight="1">
      <c r="A11" s="61" t="s">
        <v>128</v>
      </c>
      <c r="B11" s="36" t="s">
        <v>29</v>
      </c>
      <c r="C11" s="26">
        <f>D11+E11+F11</f>
        <v>1840000</v>
      </c>
      <c r="D11" s="26"/>
      <c r="E11" s="26"/>
      <c r="F11" s="26">
        <v>1840000</v>
      </c>
      <c r="G11" s="26">
        <f>H11+I11+J11</f>
        <v>0</v>
      </c>
      <c r="H11" s="26"/>
      <c r="I11" s="26"/>
      <c r="J11" s="26"/>
      <c r="K11" s="21">
        <f t="shared" si="1"/>
        <v>-1840000</v>
      </c>
      <c r="L11" s="4">
        <f t="shared" si="2"/>
        <v>0</v>
      </c>
    </row>
    <row r="12" spans="1:12" ht="79.5" customHeight="1">
      <c r="A12" s="16" t="s">
        <v>130</v>
      </c>
      <c r="B12" s="62" t="s">
        <v>110</v>
      </c>
      <c r="C12" s="24">
        <f>D12+E12+F12</f>
        <v>204395888</v>
      </c>
      <c r="D12" s="24"/>
      <c r="E12" s="24">
        <v>163516688</v>
      </c>
      <c r="F12" s="24">
        <v>40879200</v>
      </c>
      <c r="G12" s="24">
        <f aca="true" t="shared" si="4" ref="G12:G18">H12+I12+J12</f>
        <v>0</v>
      </c>
      <c r="H12" s="24"/>
      <c r="I12" s="24"/>
      <c r="J12" s="24"/>
      <c r="K12" s="21">
        <f t="shared" si="1"/>
        <v>-204395888</v>
      </c>
      <c r="L12" s="4">
        <f t="shared" si="2"/>
        <v>0</v>
      </c>
    </row>
    <row r="13" spans="1:12" ht="48" customHeight="1">
      <c r="A13" s="16" t="s">
        <v>131</v>
      </c>
      <c r="B13" s="62" t="s">
        <v>110</v>
      </c>
      <c r="C13" s="24">
        <f>D13+E13+F13</f>
        <v>61383612</v>
      </c>
      <c r="D13" s="24"/>
      <c r="E13" s="24">
        <v>55245212</v>
      </c>
      <c r="F13" s="24">
        <v>6138400</v>
      </c>
      <c r="G13" s="24">
        <f t="shared" si="4"/>
        <v>0</v>
      </c>
      <c r="H13" s="24"/>
      <c r="I13" s="24"/>
      <c r="J13" s="24"/>
      <c r="K13" s="21">
        <f t="shared" si="1"/>
        <v>-61383612</v>
      </c>
      <c r="L13" s="4">
        <f t="shared" si="2"/>
        <v>0</v>
      </c>
    </row>
    <row r="14" spans="1:12" ht="62.25" customHeight="1">
      <c r="A14" s="16" t="s">
        <v>134</v>
      </c>
      <c r="B14" s="62" t="s">
        <v>110</v>
      </c>
      <c r="C14" s="24">
        <f>D14+E14+F14</f>
        <v>1000000</v>
      </c>
      <c r="D14" s="24"/>
      <c r="E14" s="24"/>
      <c r="F14" s="24">
        <v>1000000</v>
      </c>
      <c r="G14" s="24">
        <f t="shared" si="4"/>
        <v>0</v>
      </c>
      <c r="H14" s="24"/>
      <c r="I14" s="24"/>
      <c r="J14" s="24"/>
      <c r="K14" s="21">
        <f t="shared" si="1"/>
        <v>-1000000</v>
      </c>
      <c r="L14" s="4">
        <f t="shared" si="2"/>
        <v>0</v>
      </c>
    </row>
    <row r="15" spans="1:12" ht="43.5" customHeight="1">
      <c r="A15" s="40" t="s">
        <v>6</v>
      </c>
      <c r="B15" s="36"/>
      <c r="C15" s="25">
        <f aca="true" t="shared" si="5" ref="C15:J15">C16+C17</f>
        <v>17000000</v>
      </c>
      <c r="D15" s="25">
        <f t="shared" si="5"/>
        <v>0</v>
      </c>
      <c r="E15" s="25">
        <f t="shared" si="5"/>
        <v>2000000</v>
      </c>
      <c r="F15" s="25">
        <f t="shared" si="5"/>
        <v>15000000</v>
      </c>
      <c r="G15" s="24">
        <f t="shared" si="4"/>
        <v>0</v>
      </c>
      <c r="H15" s="25">
        <f t="shared" si="5"/>
        <v>0</v>
      </c>
      <c r="I15" s="25">
        <f t="shared" si="5"/>
        <v>0</v>
      </c>
      <c r="J15" s="25">
        <f t="shared" si="5"/>
        <v>0</v>
      </c>
      <c r="K15" s="21">
        <f t="shared" si="1"/>
        <v>-17000000</v>
      </c>
      <c r="L15" s="4">
        <f t="shared" si="2"/>
        <v>0</v>
      </c>
    </row>
    <row r="16" spans="1:12" ht="48.75" customHeight="1">
      <c r="A16" s="16" t="s">
        <v>7</v>
      </c>
      <c r="B16" s="36" t="s">
        <v>29</v>
      </c>
      <c r="C16" s="24">
        <f>D16+E16+F16</f>
        <v>15000000</v>
      </c>
      <c r="D16" s="24"/>
      <c r="E16" s="24"/>
      <c r="F16" s="24">
        <v>15000000</v>
      </c>
      <c r="G16" s="24">
        <f t="shared" si="4"/>
        <v>0</v>
      </c>
      <c r="H16" s="24"/>
      <c r="I16" s="24"/>
      <c r="J16" s="24"/>
      <c r="K16" s="21">
        <f t="shared" si="1"/>
        <v>-15000000</v>
      </c>
      <c r="L16" s="4">
        <f t="shared" si="2"/>
        <v>0</v>
      </c>
    </row>
    <row r="17" spans="1:12" ht="48.75" customHeight="1">
      <c r="A17" s="16" t="s">
        <v>92</v>
      </c>
      <c r="B17" s="36" t="s">
        <v>29</v>
      </c>
      <c r="C17" s="24">
        <f>D17+E17+F17</f>
        <v>2000000</v>
      </c>
      <c r="D17" s="24"/>
      <c r="E17" s="24">
        <v>2000000</v>
      </c>
      <c r="F17" s="24"/>
      <c r="G17" s="24">
        <f t="shared" si="4"/>
        <v>0</v>
      </c>
      <c r="H17" s="24"/>
      <c r="I17" s="24"/>
      <c r="J17" s="24"/>
      <c r="K17" s="21">
        <f t="shared" si="1"/>
        <v>-2000000</v>
      </c>
      <c r="L17" s="4">
        <f t="shared" si="2"/>
        <v>0</v>
      </c>
    </row>
    <row r="18" spans="1:12" ht="48.75" customHeight="1">
      <c r="A18" s="16" t="s">
        <v>60</v>
      </c>
      <c r="B18" s="36"/>
      <c r="C18" s="24">
        <f>D18+E18+F18</f>
        <v>2000000</v>
      </c>
      <c r="D18" s="24"/>
      <c r="E18" s="24">
        <v>2000000</v>
      </c>
      <c r="F18" s="24"/>
      <c r="G18" s="24">
        <f t="shared" si="4"/>
        <v>0</v>
      </c>
      <c r="H18" s="24"/>
      <c r="I18" s="24"/>
      <c r="J18" s="24"/>
      <c r="K18" s="21">
        <f t="shared" si="1"/>
        <v>-2000000</v>
      </c>
      <c r="L18" s="4">
        <f t="shared" si="2"/>
        <v>0</v>
      </c>
    </row>
    <row r="19" spans="1:12" ht="30.75" customHeight="1">
      <c r="A19" s="6" t="s">
        <v>16</v>
      </c>
      <c r="B19" s="6"/>
      <c r="C19" s="22">
        <f aca="true" t="shared" si="6" ref="C19:J19">C20+C29</f>
        <v>139913206</v>
      </c>
      <c r="D19" s="22">
        <f t="shared" si="6"/>
        <v>0</v>
      </c>
      <c r="E19" s="22">
        <f t="shared" si="6"/>
        <v>59070057</v>
      </c>
      <c r="F19" s="22">
        <f t="shared" si="6"/>
        <v>80843149</v>
      </c>
      <c r="G19" s="22">
        <f t="shared" si="6"/>
        <v>21851705</v>
      </c>
      <c r="H19" s="22">
        <f t="shared" si="6"/>
        <v>0</v>
      </c>
      <c r="I19" s="22">
        <f t="shared" si="6"/>
        <v>0</v>
      </c>
      <c r="J19" s="22">
        <f t="shared" si="6"/>
        <v>21851705</v>
      </c>
      <c r="K19" s="31">
        <f t="shared" si="1"/>
        <v>-118061501</v>
      </c>
      <c r="L19" s="29">
        <f t="shared" si="2"/>
        <v>15.618043231744686</v>
      </c>
    </row>
    <row r="20" spans="1:12" ht="15.75" customHeight="1">
      <c r="A20" s="7" t="s">
        <v>20</v>
      </c>
      <c r="B20" s="19"/>
      <c r="C20" s="25">
        <f>C21+C22</f>
        <v>94601006</v>
      </c>
      <c r="D20" s="25">
        <f aca="true" t="shared" si="7" ref="D20:J20">D21+D22</f>
        <v>0</v>
      </c>
      <c r="E20" s="25">
        <f t="shared" si="7"/>
        <v>39070057</v>
      </c>
      <c r="F20" s="25">
        <f t="shared" si="7"/>
        <v>55530949</v>
      </c>
      <c r="G20" s="25">
        <f t="shared" si="7"/>
        <v>21851705</v>
      </c>
      <c r="H20" s="25">
        <f t="shared" si="7"/>
        <v>0</v>
      </c>
      <c r="I20" s="25">
        <f t="shared" si="7"/>
        <v>0</v>
      </c>
      <c r="J20" s="25">
        <f t="shared" si="7"/>
        <v>21851705</v>
      </c>
      <c r="K20" s="23">
        <f t="shared" si="1"/>
        <v>-72749301</v>
      </c>
      <c r="L20" s="30">
        <f t="shared" si="2"/>
        <v>23.09880827271541</v>
      </c>
    </row>
    <row r="21" spans="1:12" ht="34.5" customHeight="1">
      <c r="A21" s="9" t="s">
        <v>100</v>
      </c>
      <c r="B21" s="36" t="s">
        <v>29</v>
      </c>
      <c r="C21" s="24">
        <f aca="true" t="shared" si="8" ref="C21:C28">D21+E21+F21</f>
        <v>35000000</v>
      </c>
      <c r="D21" s="24"/>
      <c r="E21" s="24"/>
      <c r="F21" s="24">
        <v>35000000</v>
      </c>
      <c r="G21" s="24">
        <f aca="true" t="shared" si="9" ref="G21:G28">H21+I21+J21</f>
        <v>11195260</v>
      </c>
      <c r="H21" s="24"/>
      <c r="I21" s="24"/>
      <c r="J21" s="24">
        <v>11195260</v>
      </c>
      <c r="K21" s="21">
        <f t="shared" si="1"/>
        <v>-23804740</v>
      </c>
      <c r="L21" s="4">
        <f t="shared" si="2"/>
        <v>31.986457142857144</v>
      </c>
    </row>
    <row r="22" spans="1:12" ht="34.5" customHeight="1">
      <c r="A22" s="9" t="s">
        <v>115</v>
      </c>
      <c r="B22" s="36" t="s">
        <v>29</v>
      </c>
      <c r="C22" s="24">
        <f>C24+C25+C26+C27+C28</f>
        <v>59601006</v>
      </c>
      <c r="D22" s="24">
        <f aca="true" t="shared" si="10" ref="D22:J22">D24+D25+D26+D27+D28</f>
        <v>0</v>
      </c>
      <c r="E22" s="24">
        <f t="shared" si="10"/>
        <v>39070057</v>
      </c>
      <c r="F22" s="24">
        <f t="shared" si="10"/>
        <v>20530949</v>
      </c>
      <c r="G22" s="24">
        <f t="shared" si="10"/>
        <v>10656445</v>
      </c>
      <c r="H22" s="24">
        <f t="shared" si="10"/>
        <v>0</v>
      </c>
      <c r="I22" s="24">
        <f t="shared" si="10"/>
        <v>0</v>
      </c>
      <c r="J22" s="24">
        <f t="shared" si="10"/>
        <v>10656445</v>
      </c>
      <c r="K22" s="21">
        <f t="shared" si="1"/>
        <v>-48944561</v>
      </c>
      <c r="L22" s="4">
        <f t="shared" si="2"/>
        <v>17.87963948125305</v>
      </c>
    </row>
    <row r="23" spans="1:12" ht="24" customHeight="1">
      <c r="A23" s="9" t="s">
        <v>116</v>
      </c>
      <c r="B23" s="36"/>
      <c r="C23" s="24"/>
      <c r="D23" s="24"/>
      <c r="E23" s="24"/>
      <c r="F23" s="24"/>
      <c r="G23" s="24"/>
      <c r="H23" s="24"/>
      <c r="I23" s="24"/>
      <c r="J23" s="24"/>
      <c r="K23" s="21"/>
      <c r="L23" s="4"/>
    </row>
    <row r="24" spans="1:12" ht="24" customHeight="1">
      <c r="A24" s="63" t="s">
        <v>117</v>
      </c>
      <c r="B24" s="36"/>
      <c r="C24" s="24">
        <f t="shared" si="8"/>
        <v>25262471</v>
      </c>
      <c r="D24" s="24"/>
      <c r="E24" s="24">
        <v>25262471</v>
      </c>
      <c r="F24" s="24"/>
      <c r="G24" s="24">
        <f>H24+I24+J24</f>
        <v>0</v>
      </c>
      <c r="H24" s="24"/>
      <c r="I24" s="24"/>
      <c r="J24" s="24"/>
      <c r="K24" s="21">
        <f t="shared" si="1"/>
        <v>-25262471</v>
      </c>
      <c r="L24" s="4"/>
    </row>
    <row r="25" spans="1:12" ht="21" customHeight="1">
      <c r="A25" s="63" t="s">
        <v>118</v>
      </c>
      <c r="B25" s="36"/>
      <c r="C25" s="24">
        <f t="shared" si="8"/>
        <v>8747749</v>
      </c>
      <c r="D25" s="24"/>
      <c r="E25" s="24">
        <v>8340177</v>
      </c>
      <c r="F25" s="24">
        <v>407572</v>
      </c>
      <c r="G25" s="24">
        <f t="shared" si="9"/>
        <v>0</v>
      </c>
      <c r="H25" s="24"/>
      <c r="I25" s="24"/>
      <c r="J25" s="24"/>
      <c r="K25" s="21">
        <f t="shared" si="1"/>
        <v>-8747749</v>
      </c>
      <c r="L25" s="4">
        <f t="shared" si="2"/>
        <v>0</v>
      </c>
    </row>
    <row r="26" spans="1:12" ht="20.25" customHeight="1">
      <c r="A26" s="63" t="s">
        <v>119</v>
      </c>
      <c r="B26" s="36"/>
      <c r="C26" s="24">
        <f t="shared" si="8"/>
        <v>14931380</v>
      </c>
      <c r="D26" s="24"/>
      <c r="E26" s="24">
        <v>5467409</v>
      </c>
      <c r="F26" s="24">
        <v>9463971</v>
      </c>
      <c r="G26" s="24">
        <f t="shared" si="9"/>
        <v>0</v>
      </c>
      <c r="H26" s="24"/>
      <c r="I26" s="24"/>
      <c r="J26" s="24"/>
      <c r="K26" s="21">
        <f t="shared" si="1"/>
        <v>-14931380</v>
      </c>
      <c r="L26" s="4">
        <f t="shared" si="2"/>
        <v>0</v>
      </c>
    </row>
    <row r="27" spans="1:12" ht="21" customHeight="1">
      <c r="A27" s="63" t="s">
        <v>120</v>
      </c>
      <c r="B27" s="36"/>
      <c r="C27" s="24">
        <f t="shared" si="8"/>
        <v>459406</v>
      </c>
      <c r="D27" s="24"/>
      <c r="E27" s="24"/>
      <c r="F27" s="24">
        <v>459406</v>
      </c>
      <c r="G27" s="24">
        <f t="shared" si="9"/>
        <v>459405</v>
      </c>
      <c r="H27" s="24"/>
      <c r="I27" s="24"/>
      <c r="J27" s="24">
        <v>459405</v>
      </c>
      <c r="K27" s="21">
        <f t="shared" si="1"/>
        <v>-1</v>
      </c>
      <c r="L27" s="4">
        <f t="shared" si="2"/>
        <v>99.99978232761435</v>
      </c>
    </row>
    <row r="28" spans="1:12" ht="20.25" customHeight="1">
      <c r="A28" s="63" t="s">
        <v>121</v>
      </c>
      <c r="B28" s="36"/>
      <c r="C28" s="24">
        <f t="shared" si="8"/>
        <v>10200000</v>
      </c>
      <c r="D28" s="24"/>
      <c r="E28" s="24"/>
      <c r="F28" s="24">
        <v>10200000</v>
      </c>
      <c r="G28" s="24">
        <f t="shared" si="9"/>
        <v>10197040</v>
      </c>
      <c r="H28" s="24"/>
      <c r="I28" s="24"/>
      <c r="J28" s="24">
        <v>10197040</v>
      </c>
      <c r="K28" s="21">
        <f t="shared" si="1"/>
        <v>-2960</v>
      </c>
      <c r="L28" s="4">
        <f t="shared" si="2"/>
        <v>99.97098039215686</v>
      </c>
    </row>
    <row r="29" spans="1:12" ht="17.25" customHeight="1">
      <c r="A29" s="7" t="s">
        <v>13</v>
      </c>
      <c r="B29" s="19"/>
      <c r="C29" s="25">
        <f>C30+C31</f>
        <v>45312200</v>
      </c>
      <c r="D29" s="25">
        <f aca="true" t="shared" si="11" ref="D29:J29">D30+D31</f>
        <v>0</v>
      </c>
      <c r="E29" s="25">
        <f t="shared" si="11"/>
        <v>20000000</v>
      </c>
      <c r="F29" s="25">
        <f t="shared" si="11"/>
        <v>25312200</v>
      </c>
      <c r="G29" s="25">
        <f t="shared" si="11"/>
        <v>0</v>
      </c>
      <c r="H29" s="25">
        <f t="shared" si="11"/>
        <v>0</v>
      </c>
      <c r="I29" s="25">
        <f t="shared" si="11"/>
        <v>0</v>
      </c>
      <c r="J29" s="25">
        <f t="shared" si="11"/>
        <v>0</v>
      </c>
      <c r="K29" s="21">
        <f t="shared" si="1"/>
        <v>-45312200</v>
      </c>
      <c r="L29" s="4">
        <f t="shared" si="2"/>
        <v>0</v>
      </c>
    </row>
    <row r="30" spans="1:12" ht="63.75" customHeight="1">
      <c r="A30" s="9" t="s">
        <v>81</v>
      </c>
      <c r="B30" s="36" t="s">
        <v>29</v>
      </c>
      <c r="C30" s="26">
        <f>D30+E30+F30</f>
        <v>43312200</v>
      </c>
      <c r="D30" s="26"/>
      <c r="E30" s="26">
        <v>20000000</v>
      </c>
      <c r="F30" s="26">
        <v>23312200</v>
      </c>
      <c r="G30" s="26">
        <f>H30+I30+J30</f>
        <v>0</v>
      </c>
      <c r="H30" s="26"/>
      <c r="I30" s="26"/>
      <c r="J30" s="26"/>
      <c r="K30" s="26">
        <f t="shared" si="1"/>
        <v>-43312200</v>
      </c>
      <c r="L30" s="12">
        <f t="shared" si="2"/>
        <v>0</v>
      </c>
    </row>
    <row r="31" spans="1:12" ht="113.25" customHeight="1">
      <c r="A31" s="39" t="s">
        <v>93</v>
      </c>
      <c r="B31" s="36" t="s">
        <v>29</v>
      </c>
      <c r="C31" s="26">
        <f>D31+E31+F31</f>
        <v>2000000</v>
      </c>
      <c r="D31" s="26"/>
      <c r="E31" s="26"/>
      <c r="F31" s="26">
        <v>2000000</v>
      </c>
      <c r="G31" s="26">
        <f>H31+I31+J31</f>
        <v>0</v>
      </c>
      <c r="H31" s="26"/>
      <c r="I31" s="26"/>
      <c r="J31" s="26"/>
      <c r="K31" s="26">
        <f t="shared" si="1"/>
        <v>-2000000</v>
      </c>
      <c r="L31" s="12">
        <f t="shared" si="2"/>
        <v>0</v>
      </c>
    </row>
    <row r="32" spans="1:12" ht="18" customHeight="1">
      <c r="A32" s="11" t="s">
        <v>17</v>
      </c>
      <c r="B32" s="37"/>
      <c r="C32" s="28">
        <f aca="true" t="shared" si="12" ref="C32:J32">C33+C53</f>
        <v>303938300</v>
      </c>
      <c r="D32" s="28">
        <f t="shared" si="12"/>
        <v>0</v>
      </c>
      <c r="E32" s="28">
        <f t="shared" si="12"/>
        <v>21550000</v>
      </c>
      <c r="F32" s="28">
        <f t="shared" si="12"/>
        <v>282388300</v>
      </c>
      <c r="G32" s="28">
        <f t="shared" si="12"/>
        <v>104770401.72</v>
      </c>
      <c r="H32" s="28">
        <f t="shared" si="12"/>
        <v>0</v>
      </c>
      <c r="I32" s="28">
        <f t="shared" si="12"/>
        <v>0</v>
      </c>
      <c r="J32" s="28">
        <f t="shared" si="12"/>
        <v>104770401.72</v>
      </c>
      <c r="K32" s="28">
        <f t="shared" si="1"/>
        <v>-199167898.28</v>
      </c>
      <c r="L32" s="13">
        <f t="shared" si="2"/>
        <v>34.47094417518292</v>
      </c>
    </row>
    <row r="33" spans="1:12" ht="18" customHeight="1">
      <c r="A33" s="7" t="s">
        <v>14</v>
      </c>
      <c r="B33" s="19"/>
      <c r="C33" s="27">
        <f>C34+C36+C38+C40+C42+C44+C46+C48+C50+C52</f>
        <v>293638300</v>
      </c>
      <c r="D33" s="27">
        <f aca="true" t="shared" si="13" ref="D33:J33">D34+D36+D38+D40+D42+D44+D46+D48+D50+D52</f>
        <v>0</v>
      </c>
      <c r="E33" s="27">
        <f t="shared" si="13"/>
        <v>11250000</v>
      </c>
      <c r="F33" s="27">
        <f t="shared" si="13"/>
        <v>282388300</v>
      </c>
      <c r="G33" s="27">
        <f t="shared" si="13"/>
        <v>104770401.72</v>
      </c>
      <c r="H33" s="27">
        <f t="shared" si="13"/>
        <v>0</v>
      </c>
      <c r="I33" s="27">
        <f t="shared" si="13"/>
        <v>0</v>
      </c>
      <c r="J33" s="27">
        <f t="shared" si="13"/>
        <v>104770401.72</v>
      </c>
      <c r="K33" s="27">
        <f t="shared" si="1"/>
        <v>-188867898.28</v>
      </c>
      <c r="L33" s="32">
        <f t="shared" si="2"/>
        <v>35.68008727744303</v>
      </c>
    </row>
    <row r="34" spans="1:12" ht="66.75" customHeight="1">
      <c r="A34" s="8" t="s">
        <v>42</v>
      </c>
      <c r="B34" s="36" t="s">
        <v>29</v>
      </c>
      <c r="C34" s="26">
        <f aca="true" t="shared" si="14" ref="C34:C52">D34+E34+F34</f>
        <v>14982600</v>
      </c>
      <c r="D34" s="26"/>
      <c r="E34" s="26"/>
      <c r="F34" s="26">
        <v>14982600</v>
      </c>
      <c r="G34" s="26">
        <f>H34+I34+J34</f>
        <v>9422210</v>
      </c>
      <c r="H34" s="26"/>
      <c r="I34" s="26"/>
      <c r="J34" s="26">
        <v>9422210</v>
      </c>
      <c r="K34" s="26">
        <f t="shared" si="1"/>
        <v>-5560390</v>
      </c>
      <c r="L34" s="12">
        <f t="shared" si="2"/>
        <v>62.88768304566631</v>
      </c>
    </row>
    <row r="35" spans="1:12" ht="51.75" customHeight="1">
      <c r="A35" s="41" t="s">
        <v>82</v>
      </c>
      <c r="B35" s="36"/>
      <c r="C35" s="26">
        <f t="shared" si="14"/>
        <v>352200</v>
      </c>
      <c r="D35" s="26"/>
      <c r="E35" s="26"/>
      <c r="F35" s="26">
        <v>352200</v>
      </c>
      <c r="G35" s="26">
        <f>H35+I35+J35</f>
        <v>102517</v>
      </c>
      <c r="H35" s="26"/>
      <c r="I35" s="26"/>
      <c r="J35" s="26">
        <v>102517</v>
      </c>
      <c r="K35" s="26">
        <f t="shared" si="1"/>
        <v>-249683</v>
      </c>
      <c r="L35" s="12">
        <f t="shared" si="2"/>
        <v>29.107609312890403</v>
      </c>
    </row>
    <row r="36" spans="1:12" ht="81.75" customHeight="1">
      <c r="A36" s="8" t="s">
        <v>43</v>
      </c>
      <c r="B36" s="36" t="s">
        <v>29</v>
      </c>
      <c r="C36" s="26">
        <f t="shared" si="14"/>
        <v>63322100</v>
      </c>
      <c r="D36" s="26"/>
      <c r="E36" s="26"/>
      <c r="F36" s="26">
        <v>63322100</v>
      </c>
      <c r="G36" s="26">
        <f>H36+I36+J36</f>
        <v>47120600.11</v>
      </c>
      <c r="H36" s="26"/>
      <c r="I36" s="26"/>
      <c r="J36" s="26">
        <v>47120600.11</v>
      </c>
      <c r="K36" s="26">
        <f t="shared" si="1"/>
        <v>-16201499.89</v>
      </c>
      <c r="L36" s="12">
        <f t="shared" si="2"/>
        <v>74.41414626173169</v>
      </c>
    </row>
    <row r="37" spans="1:12" ht="47.25" customHeight="1">
      <c r="A37" s="41" t="s">
        <v>83</v>
      </c>
      <c r="B37" s="36"/>
      <c r="C37" s="26">
        <f t="shared" si="14"/>
        <v>1373300</v>
      </c>
      <c r="D37" s="26"/>
      <c r="E37" s="26"/>
      <c r="F37" s="26">
        <v>1373300</v>
      </c>
      <c r="G37" s="26">
        <f aca="true" t="shared" si="15" ref="G37:G52">H37+I37+J37</f>
        <v>504264.11</v>
      </c>
      <c r="H37" s="26"/>
      <c r="I37" s="26"/>
      <c r="J37" s="26">
        <v>504264.11</v>
      </c>
      <c r="K37" s="26">
        <f t="shared" si="1"/>
        <v>-869035.89</v>
      </c>
      <c r="L37" s="12">
        <f t="shared" si="2"/>
        <v>36.71915167843879</v>
      </c>
    </row>
    <row r="38" spans="1:12" ht="63" customHeight="1">
      <c r="A38" s="8" t="s">
        <v>44</v>
      </c>
      <c r="B38" s="36" t="s">
        <v>29</v>
      </c>
      <c r="C38" s="26">
        <f t="shared" si="14"/>
        <v>29119700</v>
      </c>
      <c r="D38" s="26"/>
      <c r="E38" s="26">
        <v>11250000</v>
      </c>
      <c r="F38" s="26">
        <v>17869700</v>
      </c>
      <c r="G38" s="26">
        <f t="shared" si="15"/>
        <v>13513477</v>
      </c>
      <c r="H38" s="26"/>
      <c r="I38" s="26"/>
      <c r="J38" s="26">
        <v>13513477</v>
      </c>
      <c r="K38" s="26">
        <f t="shared" si="1"/>
        <v>-15606223</v>
      </c>
      <c r="L38" s="12">
        <f t="shared" si="2"/>
        <v>46.40664910696196</v>
      </c>
    </row>
    <row r="39" spans="1:12" ht="47.25" customHeight="1">
      <c r="A39" s="8" t="s">
        <v>84</v>
      </c>
      <c r="B39" s="36"/>
      <c r="C39" s="26">
        <f t="shared" si="14"/>
        <v>373700</v>
      </c>
      <c r="D39" s="26"/>
      <c r="E39" s="26"/>
      <c r="F39" s="26">
        <v>373700</v>
      </c>
      <c r="G39" s="26">
        <f t="shared" si="15"/>
        <v>108140</v>
      </c>
      <c r="H39" s="26"/>
      <c r="I39" s="26"/>
      <c r="J39" s="26">
        <v>108140</v>
      </c>
      <c r="K39" s="26">
        <f t="shared" si="1"/>
        <v>-265560</v>
      </c>
      <c r="L39" s="12">
        <f t="shared" si="2"/>
        <v>28.937650521808937</v>
      </c>
    </row>
    <row r="40" spans="1:12" ht="63" customHeight="1">
      <c r="A40" s="44" t="s">
        <v>85</v>
      </c>
      <c r="B40" s="36" t="s">
        <v>29</v>
      </c>
      <c r="C40" s="26">
        <f t="shared" si="14"/>
        <v>53442900</v>
      </c>
      <c r="D40" s="26"/>
      <c r="E40" s="26"/>
      <c r="F40" s="26">
        <v>53442900</v>
      </c>
      <c r="G40" s="26">
        <f t="shared" si="15"/>
        <v>16475998</v>
      </c>
      <c r="H40" s="26"/>
      <c r="I40" s="26"/>
      <c r="J40" s="26">
        <v>16475998</v>
      </c>
      <c r="K40" s="26">
        <f t="shared" si="1"/>
        <v>-36966902</v>
      </c>
      <c r="L40" s="12">
        <f t="shared" si="2"/>
        <v>30.82916159115617</v>
      </c>
    </row>
    <row r="41" spans="1:12" ht="51.75" customHeight="1">
      <c r="A41" s="8" t="s">
        <v>68</v>
      </c>
      <c r="B41" s="36"/>
      <c r="C41" s="26">
        <f t="shared" si="14"/>
        <v>1186800</v>
      </c>
      <c r="D41" s="26"/>
      <c r="E41" s="26"/>
      <c r="F41" s="26">
        <v>1186800</v>
      </c>
      <c r="G41" s="26">
        <f t="shared" si="15"/>
        <v>179264</v>
      </c>
      <c r="H41" s="26"/>
      <c r="I41" s="26"/>
      <c r="J41" s="26">
        <v>179264</v>
      </c>
      <c r="K41" s="26">
        <f t="shared" si="1"/>
        <v>-1007536</v>
      </c>
      <c r="L41" s="12">
        <f t="shared" si="2"/>
        <v>15.104819683181663</v>
      </c>
    </row>
    <row r="42" spans="1:12" ht="78" customHeight="1">
      <c r="A42" s="8" t="s">
        <v>45</v>
      </c>
      <c r="B42" s="36" t="s">
        <v>29</v>
      </c>
      <c r="C42" s="26">
        <f t="shared" si="14"/>
        <v>81771000</v>
      </c>
      <c r="D42" s="26"/>
      <c r="E42" s="26"/>
      <c r="F42" s="26">
        <v>81771000</v>
      </c>
      <c r="G42" s="26">
        <f t="shared" si="15"/>
        <v>215550.61</v>
      </c>
      <c r="H42" s="26"/>
      <c r="I42" s="26"/>
      <c r="J42" s="26">
        <v>215550.61</v>
      </c>
      <c r="K42" s="26">
        <f t="shared" si="1"/>
        <v>-81555449.39</v>
      </c>
      <c r="L42" s="12">
        <f t="shared" si="2"/>
        <v>0.2636027564784581</v>
      </c>
    </row>
    <row r="43" spans="1:12" ht="49.5" customHeight="1">
      <c r="A43" s="8" t="s">
        <v>69</v>
      </c>
      <c r="B43" s="36"/>
      <c r="C43" s="26">
        <f t="shared" si="14"/>
        <v>1891000</v>
      </c>
      <c r="D43" s="26"/>
      <c r="E43" s="26"/>
      <c r="F43" s="26">
        <v>1891000</v>
      </c>
      <c r="G43" s="26">
        <f t="shared" si="15"/>
        <v>215550.61</v>
      </c>
      <c r="H43" s="26"/>
      <c r="I43" s="26"/>
      <c r="J43" s="26">
        <v>215550.61</v>
      </c>
      <c r="K43" s="26">
        <f t="shared" si="1"/>
        <v>-1675449.3900000001</v>
      </c>
      <c r="L43" s="12">
        <f t="shared" si="2"/>
        <v>11.398763088313062</v>
      </c>
    </row>
    <row r="44" spans="1:12" ht="80.25" customHeight="1">
      <c r="A44" s="9" t="s">
        <v>86</v>
      </c>
      <c r="B44" s="36" t="s">
        <v>29</v>
      </c>
      <c r="C44" s="26">
        <f t="shared" si="14"/>
        <v>10000000</v>
      </c>
      <c r="D44" s="26"/>
      <c r="E44" s="26"/>
      <c r="F44" s="26">
        <v>10000000</v>
      </c>
      <c r="G44" s="26">
        <f t="shared" si="15"/>
        <v>22566</v>
      </c>
      <c r="H44" s="26"/>
      <c r="I44" s="26"/>
      <c r="J44" s="26">
        <v>22566</v>
      </c>
      <c r="K44" s="26">
        <f t="shared" si="1"/>
        <v>-9977434</v>
      </c>
      <c r="L44" s="12">
        <f t="shared" si="2"/>
        <v>0.22566</v>
      </c>
    </row>
    <row r="45" spans="1:12" ht="50.25" customHeight="1">
      <c r="A45" s="8" t="s">
        <v>71</v>
      </c>
      <c r="B45" s="36"/>
      <c r="C45" s="26">
        <f t="shared" si="14"/>
        <v>1442000</v>
      </c>
      <c r="D45" s="26"/>
      <c r="E45" s="26"/>
      <c r="F45" s="42">
        <v>1442000</v>
      </c>
      <c r="G45" s="26">
        <f t="shared" si="15"/>
        <v>22566</v>
      </c>
      <c r="H45" s="26"/>
      <c r="I45" s="26"/>
      <c r="J45" s="26">
        <v>22566</v>
      </c>
      <c r="K45" s="26">
        <f t="shared" si="1"/>
        <v>-1419434</v>
      </c>
      <c r="L45" s="12">
        <f t="shared" si="2"/>
        <v>1.5649098474341192</v>
      </c>
    </row>
    <row r="46" spans="1:12" ht="78.75" customHeight="1">
      <c r="A46" s="8" t="s">
        <v>87</v>
      </c>
      <c r="B46" s="36" t="s">
        <v>29</v>
      </c>
      <c r="C46" s="26">
        <f t="shared" si="14"/>
        <v>18000000</v>
      </c>
      <c r="D46" s="26"/>
      <c r="E46" s="26"/>
      <c r="F46" s="26">
        <v>18000000</v>
      </c>
      <c r="G46" s="26">
        <f t="shared" si="15"/>
        <v>18000000</v>
      </c>
      <c r="H46" s="26"/>
      <c r="I46" s="26"/>
      <c r="J46" s="26">
        <v>18000000</v>
      </c>
      <c r="K46" s="26">
        <f t="shared" si="1"/>
        <v>0</v>
      </c>
      <c r="L46" s="12">
        <f t="shared" si="2"/>
        <v>100</v>
      </c>
    </row>
    <row r="47" spans="1:12" ht="48.75" customHeight="1">
      <c r="A47" s="8" t="s">
        <v>68</v>
      </c>
      <c r="B47" s="36"/>
      <c r="C47" s="26">
        <f t="shared" si="14"/>
        <v>2413308</v>
      </c>
      <c r="D47" s="26"/>
      <c r="E47" s="26"/>
      <c r="F47" s="26">
        <v>2413308</v>
      </c>
      <c r="G47" s="26">
        <f t="shared" si="15"/>
        <v>2413308</v>
      </c>
      <c r="H47" s="26"/>
      <c r="I47" s="26"/>
      <c r="J47" s="26">
        <v>2413308</v>
      </c>
      <c r="K47" s="26">
        <f t="shared" si="1"/>
        <v>0</v>
      </c>
      <c r="L47" s="12">
        <f t="shared" si="2"/>
        <v>100</v>
      </c>
    </row>
    <row r="48" spans="1:12" ht="129.75" customHeight="1">
      <c r="A48" s="8" t="s">
        <v>55</v>
      </c>
      <c r="B48" s="36" t="s">
        <v>29</v>
      </c>
      <c r="C48" s="26">
        <f t="shared" si="14"/>
        <v>10000000</v>
      </c>
      <c r="D48" s="26"/>
      <c r="E48" s="26"/>
      <c r="F48" s="26">
        <v>10000000</v>
      </c>
      <c r="G48" s="26">
        <f t="shared" si="15"/>
        <v>0</v>
      </c>
      <c r="H48" s="26"/>
      <c r="I48" s="26"/>
      <c r="J48" s="26"/>
      <c r="K48" s="26">
        <f t="shared" si="1"/>
        <v>-10000000</v>
      </c>
      <c r="L48" s="12">
        <f t="shared" si="2"/>
        <v>0</v>
      </c>
    </row>
    <row r="49" spans="1:12" ht="48.75" customHeight="1">
      <c r="A49" s="8" t="s">
        <v>68</v>
      </c>
      <c r="B49" s="36" t="s">
        <v>29</v>
      </c>
      <c r="C49" s="26">
        <f t="shared" si="14"/>
        <v>1695600</v>
      </c>
      <c r="D49" s="26"/>
      <c r="E49" s="26"/>
      <c r="F49" s="26">
        <v>1695600</v>
      </c>
      <c r="G49" s="26">
        <f t="shared" si="15"/>
        <v>0</v>
      </c>
      <c r="H49" s="26"/>
      <c r="I49" s="26"/>
      <c r="J49" s="26"/>
      <c r="K49" s="26">
        <f t="shared" si="1"/>
        <v>-1695600</v>
      </c>
      <c r="L49" s="12">
        <f t="shared" si="2"/>
        <v>0</v>
      </c>
    </row>
    <row r="50" spans="1:12" ht="126" customHeight="1">
      <c r="A50" s="8" t="s">
        <v>56</v>
      </c>
      <c r="B50" s="36" t="s">
        <v>29</v>
      </c>
      <c r="C50" s="26">
        <f t="shared" si="14"/>
        <v>10000000</v>
      </c>
      <c r="D50" s="26"/>
      <c r="E50" s="26"/>
      <c r="F50" s="26">
        <v>10000000</v>
      </c>
      <c r="G50" s="26">
        <f t="shared" si="15"/>
        <v>0</v>
      </c>
      <c r="H50" s="26"/>
      <c r="I50" s="26"/>
      <c r="J50" s="26"/>
      <c r="K50" s="26">
        <f t="shared" si="1"/>
        <v>-10000000</v>
      </c>
      <c r="L50" s="12">
        <f t="shared" si="2"/>
        <v>0</v>
      </c>
    </row>
    <row r="51" spans="1:12" ht="48.75" customHeight="1">
      <c r="A51" s="8" t="s">
        <v>69</v>
      </c>
      <c r="B51" s="36"/>
      <c r="C51" s="26">
        <f t="shared" si="14"/>
        <v>799600</v>
      </c>
      <c r="D51" s="26"/>
      <c r="E51" s="26"/>
      <c r="F51" s="26">
        <v>799600</v>
      </c>
      <c r="G51" s="26">
        <f t="shared" si="15"/>
        <v>0</v>
      </c>
      <c r="H51" s="26"/>
      <c r="I51" s="26"/>
      <c r="J51" s="26"/>
      <c r="K51" s="26">
        <f t="shared" si="1"/>
        <v>-799600</v>
      </c>
      <c r="L51" s="12">
        <f t="shared" si="2"/>
        <v>0</v>
      </c>
    </row>
    <row r="52" spans="1:12" ht="66.75" customHeight="1">
      <c r="A52" s="8" t="s">
        <v>124</v>
      </c>
      <c r="B52" s="36" t="s">
        <v>29</v>
      </c>
      <c r="C52" s="26">
        <f t="shared" si="14"/>
        <v>3000000</v>
      </c>
      <c r="D52" s="26"/>
      <c r="E52" s="26"/>
      <c r="F52" s="26">
        <v>3000000</v>
      </c>
      <c r="G52" s="26">
        <f t="shared" si="15"/>
        <v>0</v>
      </c>
      <c r="H52" s="26"/>
      <c r="I52" s="26"/>
      <c r="J52" s="35"/>
      <c r="K52" s="26">
        <f t="shared" si="1"/>
        <v>-3000000</v>
      </c>
      <c r="L52" s="12">
        <f t="shared" si="2"/>
        <v>0</v>
      </c>
    </row>
    <row r="53" spans="1:12" ht="29.25" customHeight="1">
      <c r="A53" s="10" t="s">
        <v>40</v>
      </c>
      <c r="B53" s="36"/>
      <c r="C53" s="26">
        <f aca="true" t="shared" si="16" ref="C53:J53">C54</f>
        <v>10300000</v>
      </c>
      <c r="D53" s="26">
        <f t="shared" si="16"/>
        <v>0</v>
      </c>
      <c r="E53" s="26">
        <f t="shared" si="16"/>
        <v>10300000</v>
      </c>
      <c r="F53" s="26">
        <f t="shared" si="16"/>
        <v>0</v>
      </c>
      <c r="G53" s="26">
        <f t="shared" si="16"/>
        <v>0</v>
      </c>
      <c r="H53" s="26">
        <f t="shared" si="16"/>
        <v>0</v>
      </c>
      <c r="I53" s="26">
        <f t="shared" si="16"/>
        <v>0</v>
      </c>
      <c r="J53" s="26">
        <f t="shared" si="16"/>
        <v>0</v>
      </c>
      <c r="K53" s="26">
        <f t="shared" si="1"/>
        <v>-10300000</v>
      </c>
      <c r="L53" s="12">
        <f t="shared" si="2"/>
        <v>0</v>
      </c>
    </row>
    <row r="54" spans="1:12" ht="37.5" customHeight="1">
      <c r="A54" s="9" t="s">
        <v>106</v>
      </c>
      <c r="B54" s="36" t="s">
        <v>29</v>
      </c>
      <c r="C54" s="26">
        <f>D54+E54+F54</f>
        <v>10300000</v>
      </c>
      <c r="D54" s="26"/>
      <c r="E54" s="26">
        <v>10300000</v>
      </c>
      <c r="F54" s="26"/>
      <c r="G54" s="26">
        <f>H54+I54+J54</f>
        <v>0</v>
      </c>
      <c r="H54" s="26"/>
      <c r="I54" s="26"/>
      <c r="J54" s="26"/>
      <c r="K54" s="26">
        <f t="shared" si="1"/>
        <v>-10300000</v>
      </c>
      <c r="L54" s="12">
        <f t="shared" si="2"/>
        <v>0</v>
      </c>
    </row>
    <row r="55" spans="1:12" ht="35.25" customHeight="1">
      <c r="A55" s="6" t="s">
        <v>32</v>
      </c>
      <c r="B55" s="6"/>
      <c r="C55" s="28">
        <f>C56</f>
        <v>30939200</v>
      </c>
      <c r="D55" s="28">
        <f aca="true" t="shared" si="17" ref="D55:J55">D56</f>
        <v>0</v>
      </c>
      <c r="E55" s="28">
        <f t="shared" si="17"/>
        <v>0</v>
      </c>
      <c r="F55" s="28">
        <f t="shared" si="17"/>
        <v>30939200</v>
      </c>
      <c r="G55" s="28">
        <f t="shared" si="17"/>
        <v>5809138</v>
      </c>
      <c r="H55" s="28">
        <f t="shared" si="17"/>
        <v>0</v>
      </c>
      <c r="I55" s="28">
        <f t="shared" si="17"/>
        <v>0</v>
      </c>
      <c r="J55" s="28">
        <f t="shared" si="17"/>
        <v>5809138</v>
      </c>
      <c r="K55" s="28">
        <f t="shared" si="1"/>
        <v>-25130062</v>
      </c>
      <c r="L55" s="13">
        <f t="shared" si="2"/>
        <v>18.775979986554276</v>
      </c>
    </row>
    <row r="56" spans="1:12" ht="27" customHeight="1">
      <c r="A56" s="7" t="s">
        <v>33</v>
      </c>
      <c r="B56" s="36"/>
      <c r="C56" s="27">
        <f>C57+C59+C61+C62+C63</f>
        <v>30939200</v>
      </c>
      <c r="D56" s="27">
        <f aca="true" t="shared" si="18" ref="D56:J56">D57+D59+D61+D62+D63</f>
        <v>0</v>
      </c>
      <c r="E56" s="27">
        <f t="shared" si="18"/>
        <v>0</v>
      </c>
      <c r="F56" s="27">
        <f t="shared" si="18"/>
        <v>30939200</v>
      </c>
      <c r="G56" s="27">
        <f t="shared" si="18"/>
        <v>5809138</v>
      </c>
      <c r="H56" s="27">
        <f t="shared" si="18"/>
        <v>0</v>
      </c>
      <c r="I56" s="27">
        <f t="shared" si="18"/>
        <v>0</v>
      </c>
      <c r="J56" s="27">
        <f t="shared" si="18"/>
        <v>5809138</v>
      </c>
      <c r="K56" s="27">
        <f t="shared" si="1"/>
        <v>-25130062</v>
      </c>
      <c r="L56" s="32">
        <f t="shared" si="2"/>
        <v>18.775979986554276</v>
      </c>
    </row>
    <row r="57" spans="1:12" ht="81" customHeight="1">
      <c r="A57" s="47" t="s">
        <v>51</v>
      </c>
      <c r="B57" s="36" t="s">
        <v>29</v>
      </c>
      <c r="C57" s="26">
        <f aca="true" t="shared" si="19" ref="C57:C63">D57+E57+F57</f>
        <v>2767500</v>
      </c>
      <c r="D57" s="26"/>
      <c r="E57" s="26"/>
      <c r="F57" s="26">
        <v>2767500</v>
      </c>
      <c r="G57" s="26">
        <f aca="true" t="shared" si="20" ref="G57:G63">H57+I57+J57</f>
        <v>2767500</v>
      </c>
      <c r="H57" s="26"/>
      <c r="I57" s="26"/>
      <c r="J57" s="26">
        <v>2767500</v>
      </c>
      <c r="K57" s="26">
        <f t="shared" si="1"/>
        <v>0</v>
      </c>
      <c r="L57" s="12">
        <f t="shared" si="2"/>
        <v>100</v>
      </c>
    </row>
    <row r="58" spans="1:12" ht="51.75" customHeight="1">
      <c r="A58" s="8" t="s">
        <v>90</v>
      </c>
      <c r="B58" s="36"/>
      <c r="C58" s="26">
        <f t="shared" si="19"/>
        <v>2767500</v>
      </c>
      <c r="D58" s="26"/>
      <c r="E58" s="26"/>
      <c r="F58" s="26">
        <v>2767500</v>
      </c>
      <c r="G58" s="26">
        <f t="shared" si="20"/>
        <v>2767500</v>
      </c>
      <c r="H58" s="26"/>
      <c r="I58" s="26"/>
      <c r="J58" s="26">
        <v>2767500</v>
      </c>
      <c r="K58" s="26">
        <f t="shared" si="1"/>
        <v>0</v>
      </c>
      <c r="L58" s="12">
        <f t="shared" si="2"/>
        <v>100</v>
      </c>
    </row>
    <row r="59" spans="1:12" ht="63.75" customHeight="1">
      <c r="A59" s="45" t="s">
        <v>52</v>
      </c>
      <c r="B59" s="36" t="s">
        <v>29</v>
      </c>
      <c r="C59" s="26">
        <f t="shared" si="19"/>
        <v>20531900</v>
      </c>
      <c r="D59" s="26"/>
      <c r="E59" s="26"/>
      <c r="F59" s="26">
        <v>20531900</v>
      </c>
      <c r="G59" s="26">
        <f t="shared" si="20"/>
        <v>1638491</v>
      </c>
      <c r="H59" s="26"/>
      <c r="I59" s="26"/>
      <c r="J59" s="26">
        <v>1638491</v>
      </c>
      <c r="K59" s="26">
        <f t="shared" si="1"/>
        <v>-18893409</v>
      </c>
      <c r="L59" s="12">
        <f t="shared" si="2"/>
        <v>7.9802210219219845</v>
      </c>
    </row>
    <row r="60" spans="1:12" ht="48" customHeight="1">
      <c r="A60" s="44" t="s">
        <v>75</v>
      </c>
      <c r="B60" s="36"/>
      <c r="C60" s="26">
        <f t="shared" si="19"/>
        <v>1880900</v>
      </c>
      <c r="D60" s="26"/>
      <c r="E60" s="26"/>
      <c r="F60" s="26">
        <v>1880900</v>
      </c>
      <c r="G60" s="26">
        <f t="shared" si="20"/>
        <v>1638491</v>
      </c>
      <c r="H60" s="26"/>
      <c r="I60" s="26"/>
      <c r="J60" s="26">
        <v>1638491</v>
      </c>
      <c r="K60" s="26">
        <f t="shared" si="1"/>
        <v>-242409</v>
      </c>
      <c r="L60" s="12">
        <f t="shared" si="2"/>
        <v>87.11207400712425</v>
      </c>
    </row>
    <row r="61" spans="1:12" ht="99" customHeight="1">
      <c r="A61" s="44" t="s">
        <v>91</v>
      </c>
      <c r="B61" s="36" t="s">
        <v>29</v>
      </c>
      <c r="C61" s="26">
        <f t="shared" si="19"/>
        <v>1500000</v>
      </c>
      <c r="D61" s="26"/>
      <c r="E61" s="26"/>
      <c r="F61" s="26">
        <v>1500000</v>
      </c>
      <c r="G61" s="26">
        <f t="shared" si="20"/>
        <v>0</v>
      </c>
      <c r="H61" s="26"/>
      <c r="I61" s="26"/>
      <c r="J61" s="26"/>
      <c r="K61" s="26">
        <f t="shared" si="1"/>
        <v>-1500000</v>
      </c>
      <c r="L61" s="12">
        <f t="shared" si="2"/>
        <v>0</v>
      </c>
    </row>
    <row r="62" spans="1:12" ht="66.75" customHeight="1">
      <c r="A62" s="8" t="s">
        <v>123</v>
      </c>
      <c r="B62" s="36" t="s">
        <v>29</v>
      </c>
      <c r="C62" s="26">
        <f t="shared" si="19"/>
        <v>4139200</v>
      </c>
      <c r="D62" s="26"/>
      <c r="E62" s="26"/>
      <c r="F62" s="26">
        <v>4139200</v>
      </c>
      <c r="G62" s="26">
        <f t="shared" si="20"/>
        <v>1403147</v>
      </c>
      <c r="H62" s="26"/>
      <c r="I62" s="26"/>
      <c r="J62" s="26">
        <v>1403147</v>
      </c>
      <c r="K62" s="26">
        <f t="shared" si="1"/>
        <v>-2736053</v>
      </c>
      <c r="L62" s="12">
        <f t="shared" si="2"/>
        <v>33.89899014302281</v>
      </c>
    </row>
    <row r="63" spans="1:12" ht="78" customHeight="1">
      <c r="A63" s="8" t="s">
        <v>112</v>
      </c>
      <c r="B63" s="36" t="s">
        <v>29</v>
      </c>
      <c r="C63" s="26">
        <f t="shared" si="19"/>
        <v>2000600</v>
      </c>
      <c r="D63" s="26"/>
      <c r="E63" s="26"/>
      <c r="F63" s="26">
        <v>2000600</v>
      </c>
      <c r="G63" s="26">
        <f t="shared" si="20"/>
        <v>0</v>
      </c>
      <c r="H63" s="26"/>
      <c r="I63" s="26"/>
      <c r="J63" s="26"/>
      <c r="K63" s="26">
        <f t="shared" si="1"/>
        <v>-2000600</v>
      </c>
      <c r="L63" s="12">
        <f t="shared" si="2"/>
        <v>0</v>
      </c>
    </row>
    <row r="64" spans="1:12" s="5" customFormat="1" ht="33.75" customHeight="1">
      <c r="A64" s="6" t="s">
        <v>19</v>
      </c>
      <c r="B64" s="6"/>
      <c r="C64" s="28">
        <f aca="true" t="shared" si="21" ref="C64:I64">C9+C19+C32+C55</f>
        <v>760410206</v>
      </c>
      <c r="D64" s="28">
        <f t="shared" si="21"/>
        <v>0</v>
      </c>
      <c r="E64" s="28">
        <f t="shared" si="21"/>
        <v>301381957</v>
      </c>
      <c r="F64" s="28">
        <f t="shared" si="21"/>
        <v>459028249</v>
      </c>
      <c r="G64" s="28">
        <f t="shared" si="21"/>
        <v>132431244.72</v>
      </c>
      <c r="H64" s="28">
        <f t="shared" si="21"/>
        <v>0</v>
      </c>
      <c r="I64" s="28">
        <f t="shared" si="21"/>
        <v>0</v>
      </c>
      <c r="J64" s="28">
        <f>J9+J19+J32+J55</f>
        <v>132431244.72</v>
      </c>
      <c r="K64" s="28">
        <f t="shared" si="1"/>
        <v>-627978961.28</v>
      </c>
      <c r="L64" s="13">
        <f t="shared" si="2"/>
        <v>17.41576371214565</v>
      </c>
    </row>
    <row r="66" spans="1:6" ht="17.25" customHeight="1">
      <c r="A66" s="18" t="s">
        <v>22</v>
      </c>
      <c r="F66" s="18" t="s">
        <v>26</v>
      </c>
    </row>
    <row r="67" ht="33" customHeight="1">
      <c r="A67" s="1" t="s">
        <v>31</v>
      </c>
    </row>
    <row r="68" ht="15">
      <c r="B68" s="18"/>
    </row>
  </sheetData>
  <sheetProtection/>
  <mergeCells count="14">
    <mergeCell ref="K5:K6"/>
    <mergeCell ref="L5:L6"/>
    <mergeCell ref="A5:A7"/>
    <mergeCell ref="B5:B7"/>
    <mergeCell ref="C5:F5"/>
    <mergeCell ref="G5:J5"/>
    <mergeCell ref="A1:L1"/>
    <mergeCell ref="A2:L2"/>
    <mergeCell ref="A3:F3"/>
    <mergeCell ref="A4:L4"/>
    <mergeCell ref="C6:C7"/>
    <mergeCell ref="D6:F6"/>
    <mergeCell ref="G6:G7"/>
    <mergeCell ref="H6:J6"/>
  </mergeCells>
  <printOptions/>
  <pageMargins left="0.7874015748031497" right="0.15748031496062992" top="0.15748031496062992" bottom="0.15748031496062992" header="0.4724409448818898" footer="0.2362204724409449"/>
  <pageSetup fitToHeight="2" horizontalDpi="600" verticalDpi="600" orientation="landscape" paperSize="9" scale="58" r:id="rId1"/>
  <rowBreaks count="2" manualBreakCount="2">
    <brk id="29" max="11" man="1"/>
    <brk id="45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B68"/>
  <sheetViews>
    <sheetView showZeros="0" view="pageBreakPreview" zoomScale="75" zoomScaleSheetLayoutView="75" zoomScalePageLayoutView="0" workbookViewId="0" topLeftCell="A1">
      <pane xSplit="1" ySplit="8" topLeftCell="E32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F59" sqref="F59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8" customHeight="1">
      <c r="A2" s="64" t="s">
        <v>133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4" ht="15.75" customHeight="1">
      <c r="A3" s="68"/>
      <c r="B3" s="68"/>
      <c r="C3" s="68"/>
      <c r="D3" s="68"/>
      <c r="E3" s="68"/>
      <c r="F3" s="68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71" t="s">
        <v>80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9" t="s">
        <v>21</v>
      </c>
      <c r="B5" s="65" t="s">
        <v>28</v>
      </c>
      <c r="C5" s="70" t="s">
        <v>2</v>
      </c>
      <c r="D5" s="70"/>
      <c r="E5" s="70"/>
      <c r="F5" s="70"/>
      <c r="G5" s="74" t="s">
        <v>132</v>
      </c>
      <c r="H5" s="75"/>
      <c r="I5" s="75"/>
      <c r="J5" s="76"/>
      <c r="K5" s="65" t="s">
        <v>23</v>
      </c>
      <c r="L5" s="72" t="s">
        <v>25</v>
      </c>
    </row>
    <row r="6" spans="1:12" ht="29.25" customHeight="1">
      <c r="A6" s="69"/>
      <c r="B6" s="66"/>
      <c r="C6" s="70" t="s">
        <v>8</v>
      </c>
      <c r="D6" s="70" t="s">
        <v>9</v>
      </c>
      <c r="E6" s="70"/>
      <c r="F6" s="70"/>
      <c r="G6" s="77" t="s">
        <v>8</v>
      </c>
      <c r="H6" s="74" t="s">
        <v>9</v>
      </c>
      <c r="I6" s="75"/>
      <c r="J6" s="76"/>
      <c r="K6" s="67"/>
      <c r="L6" s="73"/>
    </row>
    <row r="7" spans="1:12" ht="30.75" customHeight="1">
      <c r="A7" s="69"/>
      <c r="B7" s="67"/>
      <c r="C7" s="70"/>
      <c r="D7" s="20" t="s">
        <v>10</v>
      </c>
      <c r="E7" s="20" t="s">
        <v>11</v>
      </c>
      <c r="F7" s="20" t="s">
        <v>12</v>
      </c>
      <c r="G7" s="78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48">
        <f aca="true" t="shared" si="0" ref="C9:J9">C10+C15</f>
        <v>285619.5</v>
      </c>
      <c r="D9" s="48">
        <f t="shared" si="0"/>
        <v>0</v>
      </c>
      <c r="E9" s="48">
        <f t="shared" si="0"/>
        <v>220761.90000000002</v>
      </c>
      <c r="F9" s="48">
        <f t="shared" si="0"/>
        <v>64857.6</v>
      </c>
      <c r="G9" s="48">
        <f t="shared" si="0"/>
        <v>0</v>
      </c>
      <c r="H9" s="48">
        <f t="shared" si="0"/>
        <v>0</v>
      </c>
      <c r="I9" s="48">
        <f t="shared" si="0"/>
        <v>0</v>
      </c>
      <c r="J9" s="48">
        <f t="shared" si="0"/>
        <v>0</v>
      </c>
      <c r="K9" s="49">
        <f aca="true" t="shared" si="1" ref="K9:K64">G9-C9</f>
        <v>-285619.5</v>
      </c>
      <c r="L9" s="29">
        <f aca="true" t="shared" si="2" ref="L9:L64">G9/C9*100</f>
        <v>0</v>
      </c>
    </row>
    <row r="10" spans="1:12" ht="21" customHeight="1">
      <c r="A10" s="7" t="s">
        <v>39</v>
      </c>
      <c r="B10" s="19"/>
      <c r="C10" s="50">
        <f>C11+C12+C13+C14</f>
        <v>268619.5</v>
      </c>
      <c r="D10" s="50">
        <f aca="true" t="shared" si="3" ref="D10:J10">D11+D12+D13+D14</f>
        <v>0</v>
      </c>
      <c r="E10" s="50">
        <f t="shared" si="3"/>
        <v>218761.90000000002</v>
      </c>
      <c r="F10" s="50">
        <f t="shared" si="3"/>
        <v>49857.6</v>
      </c>
      <c r="G10" s="50">
        <f t="shared" si="3"/>
        <v>0</v>
      </c>
      <c r="H10" s="50">
        <f t="shared" si="3"/>
        <v>0</v>
      </c>
      <c r="I10" s="50">
        <f t="shared" si="3"/>
        <v>0</v>
      </c>
      <c r="J10" s="50">
        <f t="shared" si="3"/>
        <v>0</v>
      </c>
      <c r="K10" s="51">
        <f t="shared" si="1"/>
        <v>-268619.5</v>
      </c>
      <c r="L10" s="30">
        <f t="shared" si="2"/>
        <v>0</v>
      </c>
    </row>
    <row r="11" spans="1:12" ht="69.75" customHeight="1">
      <c r="A11" s="8" t="s">
        <v>129</v>
      </c>
      <c r="B11" s="36" t="s">
        <v>29</v>
      </c>
      <c r="C11" s="55">
        <f>D11+E11+F11</f>
        <v>1840</v>
      </c>
      <c r="D11" s="55"/>
      <c r="E11" s="55"/>
      <c r="F11" s="55">
        <v>1840</v>
      </c>
      <c r="G11" s="55"/>
      <c r="H11" s="55"/>
      <c r="I11" s="55"/>
      <c r="J11" s="55"/>
      <c r="K11" s="53">
        <f t="shared" si="1"/>
        <v>-1840</v>
      </c>
      <c r="L11" s="4">
        <f t="shared" si="2"/>
        <v>0</v>
      </c>
    </row>
    <row r="12" spans="1:12" ht="79.5" customHeight="1">
      <c r="A12" s="16" t="s">
        <v>130</v>
      </c>
      <c r="B12" s="62" t="s">
        <v>110</v>
      </c>
      <c r="C12" s="52">
        <f>D12+E12+F12</f>
        <v>204395.90000000002</v>
      </c>
      <c r="D12" s="52"/>
      <c r="E12" s="52">
        <v>163516.7</v>
      </c>
      <c r="F12" s="52">
        <v>40879.2</v>
      </c>
      <c r="G12" s="52">
        <f>H12+I12+J12</f>
        <v>0</v>
      </c>
      <c r="H12" s="52"/>
      <c r="I12" s="52"/>
      <c r="J12" s="52"/>
      <c r="K12" s="53">
        <f t="shared" si="1"/>
        <v>-204395.90000000002</v>
      </c>
      <c r="L12" s="4">
        <f t="shared" si="2"/>
        <v>0</v>
      </c>
    </row>
    <row r="13" spans="1:12" ht="55.5" customHeight="1">
      <c r="A13" s="16" t="s">
        <v>131</v>
      </c>
      <c r="B13" s="62" t="s">
        <v>110</v>
      </c>
      <c r="C13" s="52">
        <f>D13+E13+F13</f>
        <v>61383.6</v>
      </c>
      <c r="D13" s="52"/>
      <c r="E13" s="52">
        <v>55245.2</v>
      </c>
      <c r="F13" s="52">
        <v>6138.4</v>
      </c>
      <c r="G13" s="52">
        <f>H13+I13+J13</f>
        <v>0</v>
      </c>
      <c r="H13" s="52"/>
      <c r="I13" s="52"/>
      <c r="J13" s="52"/>
      <c r="K13" s="53">
        <f t="shared" si="1"/>
        <v>-61383.6</v>
      </c>
      <c r="L13" s="4">
        <f t="shared" si="2"/>
        <v>0</v>
      </c>
    </row>
    <row r="14" spans="1:12" ht="69.75" customHeight="1">
      <c r="A14" s="16" t="s">
        <v>134</v>
      </c>
      <c r="B14" s="62" t="s">
        <v>110</v>
      </c>
      <c r="C14" s="52">
        <f>D14+E14+F14</f>
        <v>1000</v>
      </c>
      <c r="D14" s="52"/>
      <c r="E14" s="52"/>
      <c r="F14" s="52">
        <v>1000</v>
      </c>
      <c r="G14" s="52">
        <f>H14+I14+J14</f>
        <v>0</v>
      </c>
      <c r="H14" s="52"/>
      <c r="I14" s="52"/>
      <c r="J14" s="52"/>
      <c r="K14" s="53">
        <f t="shared" si="1"/>
        <v>-1000</v>
      </c>
      <c r="L14" s="4">
        <f t="shared" si="2"/>
        <v>0</v>
      </c>
    </row>
    <row r="15" spans="1:12" ht="43.5" customHeight="1">
      <c r="A15" s="40" t="s">
        <v>6</v>
      </c>
      <c r="B15" s="36"/>
      <c r="C15" s="54">
        <f aca="true" t="shared" si="4" ref="C15:J15">C16+C17</f>
        <v>17000</v>
      </c>
      <c r="D15" s="54">
        <f t="shared" si="4"/>
        <v>0</v>
      </c>
      <c r="E15" s="54">
        <f t="shared" si="4"/>
        <v>2000</v>
      </c>
      <c r="F15" s="54">
        <f t="shared" si="4"/>
        <v>15000</v>
      </c>
      <c r="G15" s="54">
        <f t="shared" si="4"/>
        <v>0</v>
      </c>
      <c r="H15" s="54">
        <f t="shared" si="4"/>
        <v>0</v>
      </c>
      <c r="I15" s="54">
        <f t="shared" si="4"/>
        <v>0</v>
      </c>
      <c r="J15" s="54">
        <f t="shared" si="4"/>
        <v>0</v>
      </c>
      <c r="K15" s="53">
        <f t="shared" si="1"/>
        <v>-17000</v>
      </c>
      <c r="L15" s="4">
        <f t="shared" si="2"/>
        <v>0</v>
      </c>
    </row>
    <row r="16" spans="1:12" ht="48.75" customHeight="1">
      <c r="A16" s="16" t="s">
        <v>7</v>
      </c>
      <c r="B16" s="36" t="s">
        <v>29</v>
      </c>
      <c r="C16" s="52">
        <f>D16+E16+F16</f>
        <v>15000</v>
      </c>
      <c r="D16" s="52"/>
      <c r="E16" s="52"/>
      <c r="F16" s="52">
        <v>15000</v>
      </c>
      <c r="G16" s="52">
        <f>H16+I16+J16</f>
        <v>0</v>
      </c>
      <c r="H16" s="52"/>
      <c r="I16" s="52"/>
      <c r="J16" s="52"/>
      <c r="K16" s="53">
        <f t="shared" si="1"/>
        <v>-15000</v>
      </c>
      <c r="L16" s="4">
        <f t="shared" si="2"/>
        <v>0</v>
      </c>
    </row>
    <row r="17" spans="1:12" ht="48.75" customHeight="1">
      <c r="A17" s="16" t="s">
        <v>58</v>
      </c>
      <c r="B17" s="36" t="s">
        <v>29</v>
      </c>
      <c r="C17" s="52">
        <f>D17+E17+F17</f>
        <v>2000</v>
      </c>
      <c r="D17" s="52"/>
      <c r="E17" s="52">
        <v>2000</v>
      </c>
      <c r="F17" s="52"/>
      <c r="G17" s="52">
        <f>H17+I17+J17</f>
        <v>0</v>
      </c>
      <c r="H17" s="52"/>
      <c r="I17" s="52"/>
      <c r="J17" s="52"/>
      <c r="K17" s="53">
        <f t="shared" si="1"/>
        <v>-2000</v>
      </c>
      <c r="L17" s="4">
        <f t="shared" si="2"/>
        <v>0</v>
      </c>
    </row>
    <row r="18" spans="1:12" ht="48.75" customHeight="1">
      <c r="A18" s="16" t="s">
        <v>57</v>
      </c>
      <c r="B18" s="36"/>
      <c r="C18" s="52">
        <f>D18+E18+F18</f>
        <v>2000</v>
      </c>
      <c r="D18" s="52"/>
      <c r="E18" s="52">
        <v>2000</v>
      </c>
      <c r="F18" s="52"/>
      <c r="G18" s="52">
        <f>H18+I18+J18</f>
        <v>0</v>
      </c>
      <c r="H18" s="52"/>
      <c r="I18" s="52"/>
      <c r="J18" s="52"/>
      <c r="K18" s="53">
        <f t="shared" si="1"/>
        <v>-2000</v>
      </c>
      <c r="L18" s="4">
        <f t="shared" si="2"/>
        <v>0</v>
      </c>
    </row>
    <row r="19" spans="1:12" ht="30.75" customHeight="1">
      <c r="A19" s="6" t="s">
        <v>16</v>
      </c>
      <c r="B19" s="6"/>
      <c r="C19" s="48">
        <f aca="true" t="shared" si="5" ref="C19:J19">C20+C29</f>
        <v>139913.2</v>
      </c>
      <c r="D19" s="48">
        <f t="shared" si="5"/>
        <v>0</v>
      </c>
      <c r="E19" s="48">
        <f t="shared" si="5"/>
        <v>59070.1</v>
      </c>
      <c r="F19" s="48">
        <f t="shared" si="5"/>
        <v>80843.1</v>
      </c>
      <c r="G19" s="48">
        <f t="shared" si="5"/>
        <v>21851.699999999997</v>
      </c>
      <c r="H19" s="48">
        <f t="shared" si="5"/>
        <v>0</v>
      </c>
      <c r="I19" s="48">
        <f t="shared" si="5"/>
        <v>0</v>
      </c>
      <c r="J19" s="48">
        <f t="shared" si="5"/>
        <v>21851.699999999997</v>
      </c>
      <c r="K19" s="49">
        <f t="shared" si="1"/>
        <v>-118061.50000000001</v>
      </c>
      <c r="L19" s="29">
        <f t="shared" si="2"/>
        <v>15.618040327860413</v>
      </c>
    </row>
    <row r="20" spans="1:12" ht="15.75" customHeight="1">
      <c r="A20" s="7" t="s">
        <v>20</v>
      </c>
      <c r="B20" s="19"/>
      <c r="C20" s="54">
        <f>C21+C22</f>
        <v>94601</v>
      </c>
      <c r="D20" s="54">
        <f aca="true" t="shared" si="6" ref="D20:J20">D21+D22</f>
        <v>0</v>
      </c>
      <c r="E20" s="54">
        <f t="shared" si="6"/>
        <v>39070.1</v>
      </c>
      <c r="F20" s="54">
        <f t="shared" si="6"/>
        <v>55530.9</v>
      </c>
      <c r="G20" s="54">
        <f t="shared" si="6"/>
        <v>21851.699999999997</v>
      </c>
      <c r="H20" s="54">
        <f t="shared" si="6"/>
        <v>0</v>
      </c>
      <c r="I20" s="54">
        <f t="shared" si="6"/>
        <v>0</v>
      </c>
      <c r="J20" s="54">
        <f t="shared" si="6"/>
        <v>21851.699999999997</v>
      </c>
      <c r="K20" s="51">
        <f t="shared" si="1"/>
        <v>-72749.3</v>
      </c>
      <c r="L20" s="30">
        <f t="shared" si="2"/>
        <v>23.098804452384222</v>
      </c>
    </row>
    <row r="21" spans="1:12" ht="34.5" customHeight="1">
      <c r="A21" s="9" t="s">
        <v>100</v>
      </c>
      <c r="B21" s="36" t="s">
        <v>29</v>
      </c>
      <c r="C21" s="52">
        <f aca="true" t="shared" si="7" ref="C21:C28">D21+E21+F21</f>
        <v>35000</v>
      </c>
      <c r="D21" s="52"/>
      <c r="E21" s="52"/>
      <c r="F21" s="52">
        <v>35000</v>
      </c>
      <c r="G21" s="52">
        <f aca="true" t="shared" si="8" ref="G21:G28">H21+I21+J21</f>
        <v>11195.3</v>
      </c>
      <c r="H21" s="52"/>
      <c r="I21" s="52"/>
      <c r="J21" s="52">
        <v>11195.3</v>
      </c>
      <c r="K21" s="53">
        <f t="shared" si="1"/>
        <v>-23804.7</v>
      </c>
      <c r="L21" s="4">
        <f t="shared" si="2"/>
        <v>31.986571428571427</v>
      </c>
    </row>
    <row r="22" spans="1:12" ht="34.5" customHeight="1">
      <c r="A22" s="9" t="s">
        <v>115</v>
      </c>
      <c r="B22" s="36" t="s">
        <v>29</v>
      </c>
      <c r="C22" s="52">
        <f>C24+C25+C26+C27+C28</f>
        <v>59601.00000000001</v>
      </c>
      <c r="D22" s="52">
        <f aca="true" t="shared" si="9" ref="D22:J22">D24+D25+D26+D27+D28</f>
        <v>0</v>
      </c>
      <c r="E22" s="52">
        <f t="shared" si="9"/>
        <v>39070.1</v>
      </c>
      <c r="F22" s="52">
        <f t="shared" si="9"/>
        <v>20530.9</v>
      </c>
      <c r="G22" s="52">
        <f t="shared" si="9"/>
        <v>10656.4</v>
      </c>
      <c r="H22" s="52">
        <f t="shared" si="9"/>
        <v>0</v>
      </c>
      <c r="I22" s="52">
        <f t="shared" si="9"/>
        <v>0</v>
      </c>
      <c r="J22" s="52">
        <f t="shared" si="9"/>
        <v>10656.4</v>
      </c>
      <c r="K22" s="53">
        <f t="shared" si="1"/>
        <v>-48944.600000000006</v>
      </c>
      <c r="L22" s="4">
        <f t="shared" si="2"/>
        <v>17.879565779097664</v>
      </c>
    </row>
    <row r="23" spans="1:12" ht="18.75" customHeight="1">
      <c r="A23" s="9" t="s">
        <v>116</v>
      </c>
      <c r="B23" s="36"/>
      <c r="C23" s="52"/>
      <c r="D23" s="52"/>
      <c r="E23" s="52"/>
      <c r="F23" s="52"/>
      <c r="G23" s="52"/>
      <c r="H23" s="52"/>
      <c r="I23" s="52"/>
      <c r="J23" s="52"/>
      <c r="K23" s="53"/>
      <c r="L23" s="4"/>
    </row>
    <row r="24" spans="1:12" ht="18.75" customHeight="1">
      <c r="A24" s="63" t="s">
        <v>117</v>
      </c>
      <c r="B24" s="36"/>
      <c r="C24" s="52">
        <f t="shared" si="7"/>
        <v>25262.5</v>
      </c>
      <c r="D24" s="52"/>
      <c r="E24" s="24">
        <v>25262.5</v>
      </c>
      <c r="F24" s="52"/>
      <c r="G24" s="52">
        <f t="shared" si="8"/>
        <v>0</v>
      </c>
      <c r="H24" s="52"/>
      <c r="I24" s="52"/>
      <c r="J24" s="52"/>
      <c r="K24" s="53">
        <f t="shared" si="1"/>
        <v>-25262.5</v>
      </c>
      <c r="L24" s="4">
        <f t="shared" si="2"/>
        <v>0</v>
      </c>
    </row>
    <row r="25" spans="1:12" ht="24" customHeight="1">
      <c r="A25" s="63" t="s">
        <v>118</v>
      </c>
      <c r="B25" s="36"/>
      <c r="C25" s="52">
        <f t="shared" si="7"/>
        <v>8747.800000000001</v>
      </c>
      <c r="D25" s="52"/>
      <c r="E25" s="24">
        <v>8340.2</v>
      </c>
      <c r="F25" s="52">
        <v>407.6</v>
      </c>
      <c r="G25" s="52">
        <f t="shared" si="8"/>
        <v>0</v>
      </c>
      <c r="H25" s="52"/>
      <c r="I25" s="52"/>
      <c r="J25" s="52"/>
      <c r="K25" s="53">
        <f t="shared" si="1"/>
        <v>-8747.800000000001</v>
      </c>
      <c r="L25" s="4">
        <f t="shared" si="2"/>
        <v>0</v>
      </c>
    </row>
    <row r="26" spans="1:12" ht="22.5" customHeight="1">
      <c r="A26" s="63" t="s">
        <v>119</v>
      </c>
      <c r="B26" s="36"/>
      <c r="C26" s="52">
        <f t="shared" si="7"/>
        <v>14931.3</v>
      </c>
      <c r="D26" s="52"/>
      <c r="E26" s="24">
        <v>5467.4</v>
      </c>
      <c r="F26" s="52">
        <v>9463.9</v>
      </c>
      <c r="G26" s="52">
        <f t="shared" si="8"/>
        <v>0</v>
      </c>
      <c r="H26" s="52"/>
      <c r="I26" s="52"/>
      <c r="J26" s="52"/>
      <c r="K26" s="53">
        <f t="shared" si="1"/>
        <v>-14931.3</v>
      </c>
      <c r="L26" s="4">
        <f t="shared" si="2"/>
        <v>0</v>
      </c>
    </row>
    <row r="27" spans="1:12" ht="24" customHeight="1">
      <c r="A27" s="63" t="s">
        <v>120</v>
      </c>
      <c r="B27" s="36"/>
      <c r="C27" s="52">
        <f t="shared" si="7"/>
        <v>459.4</v>
      </c>
      <c r="D27" s="52"/>
      <c r="E27" s="52"/>
      <c r="F27" s="52">
        <v>459.4</v>
      </c>
      <c r="G27" s="52">
        <f t="shared" si="8"/>
        <v>459.4</v>
      </c>
      <c r="H27" s="52"/>
      <c r="I27" s="52"/>
      <c r="J27" s="52">
        <v>459.4</v>
      </c>
      <c r="K27" s="53">
        <f t="shared" si="1"/>
        <v>0</v>
      </c>
      <c r="L27" s="4">
        <f t="shared" si="2"/>
        <v>100</v>
      </c>
    </row>
    <row r="28" spans="1:12" ht="19.5" customHeight="1">
      <c r="A28" s="63" t="s">
        <v>121</v>
      </c>
      <c r="B28" s="36"/>
      <c r="C28" s="52">
        <f t="shared" si="7"/>
        <v>10200</v>
      </c>
      <c r="D28" s="52"/>
      <c r="E28" s="52"/>
      <c r="F28" s="52">
        <v>10200</v>
      </c>
      <c r="G28" s="52">
        <f t="shared" si="8"/>
        <v>10197</v>
      </c>
      <c r="H28" s="52"/>
      <c r="I28" s="52"/>
      <c r="J28" s="52">
        <v>10197</v>
      </c>
      <c r="K28" s="53">
        <f t="shared" si="1"/>
        <v>-3</v>
      </c>
      <c r="L28" s="4">
        <f t="shared" si="2"/>
        <v>99.97058823529412</v>
      </c>
    </row>
    <row r="29" spans="1:12" ht="17.25" customHeight="1">
      <c r="A29" s="7" t="s">
        <v>13</v>
      </c>
      <c r="B29" s="19"/>
      <c r="C29" s="54">
        <f>C30+C31</f>
        <v>45312.2</v>
      </c>
      <c r="D29" s="54">
        <f aca="true" t="shared" si="10" ref="D29:J29">D30+D31</f>
        <v>0</v>
      </c>
      <c r="E29" s="54">
        <f t="shared" si="10"/>
        <v>20000</v>
      </c>
      <c r="F29" s="54">
        <f t="shared" si="10"/>
        <v>25312.2</v>
      </c>
      <c r="G29" s="54">
        <f t="shared" si="10"/>
        <v>0</v>
      </c>
      <c r="H29" s="54">
        <f t="shared" si="10"/>
        <v>0</v>
      </c>
      <c r="I29" s="54">
        <f t="shared" si="10"/>
        <v>0</v>
      </c>
      <c r="J29" s="54">
        <f t="shared" si="10"/>
        <v>0</v>
      </c>
      <c r="K29" s="53">
        <f t="shared" si="1"/>
        <v>-45312.2</v>
      </c>
      <c r="L29" s="4">
        <f t="shared" si="2"/>
        <v>0</v>
      </c>
    </row>
    <row r="30" spans="1:12" ht="66" customHeight="1">
      <c r="A30" s="9" t="s">
        <v>63</v>
      </c>
      <c r="B30" s="36" t="s">
        <v>29</v>
      </c>
      <c r="C30" s="55">
        <f>D30+E30+F30</f>
        <v>43312.2</v>
      </c>
      <c r="D30" s="55"/>
      <c r="E30" s="55">
        <v>20000</v>
      </c>
      <c r="F30" s="55">
        <v>23312.2</v>
      </c>
      <c r="G30" s="55">
        <f>H30+I30+J30</f>
        <v>0</v>
      </c>
      <c r="H30" s="55"/>
      <c r="I30" s="55"/>
      <c r="J30" s="55"/>
      <c r="K30" s="55">
        <f t="shared" si="1"/>
        <v>-43312.2</v>
      </c>
      <c r="L30" s="12">
        <f t="shared" si="2"/>
        <v>0</v>
      </c>
    </row>
    <row r="31" spans="1:12" ht="90.75" customHeight="1">
      <c r="A31" s="39" t="s">
        <v>94</v>
      </c>
      <c r="B31" s="36" t="s">
        <v>29</v>
      </c>
      <c r="C31" s="55">
        <f>D31+E31+F31</f>
        <v>2000</v>
      </c>
      <c r="D31" s="55"/>
      <c r="E31" s="55"/>
      <c r="F31" s="55">
        <v>2000</v>
      </c>
      <c r="G31" s="55">
        <f>H31+I31+J31</f>
        <v>0</v>
      </c>
      <c r="H31" s="55"/>
      <c r="I31" s="55"/>
      <c r="J31" s="55"/>
      <c r="K31" s="55">
        <f t="shared" si="1"/>
        <v>-2000</v>
      </c>
      <c r="L31" s="12">
        <f t="shared" si="2"/>
        <v>0</v>
      </c>
    </row>
    <row r="32" spans="1:12" ht="33" customHeight="1">
      <c r="A32" s="11" t="s">
        <v>17</v>
      </c>
      <c r="B32" s="37"/>
      <c r="C32" s="56">
        <f aca="true" t="shared" si="11" ref="C32:J32">C33+C53</f>
        <v>303938.3</v>
      </c>
      <c r="D32" s="56">
        <f t="shared" si="11"/>
        <v>0</v>
      </c>
      <c r="E32" s="56">
        <f t="shared" si="11"/>
        <v>21550</v>
      </c>
      <c r="F32" s="56">
        <f t="shared" si="11"/>
        <v>282388.3</v>
      </c>
      <c r="G32" s="56">
        <f t="shared" si="11"/>
        <v>104770.40000000001</v>
      </c>
      <c r="H32" s="56">
        <f t="shared" si="11"/>
        <v>0</v>
      </c>
      <c r="I32" s="56">
        <f t="shared" si="11"/>
        <v>0</v>
      </c>
      <c r="J32" s="56">
        <f t="shared" si="11"/>
        <v>104770.40000000001</v>
      </c>
      <c r="K32" s="56">
        <f t="shared" si="1"/>
        <v>-199167.89999999997</v>
      </c>
      <c r="L32" s="13">
        <f t="shared" si="2"/>
        <v>34.4709436092786</v>
      </c>
    </row>
    <row r="33" spans="1:12" ht="27.75" customHeight="1">
      <c r="A33" s="7" t="s">
        <v>14</v>
      </c>
      <c r="B33" s="19"/>
      <c r="C33" s="50">
        <f>C34+C36+C38+C40+C42+C44+C46+C48+C50+C52</f>
        <v>293638.3</v>
      </c>
      <c r="D33" s="50">
        <f aca="true" t="shared" si="12" ref="D33:J33">D34+D36+D38+D40+D42+D44+D46+D48+D50+D52</f>
        <v>0</v>
      </c>
      <c r="E33" s="50">
        <f t="shared" si="12"/>
        <v>11250</v>
      </c>
      <c r="F33" s="50">
        <f t="shared" si="12"/>
        <v>282388.3</v>
      </c>
      <c r="G33" s="50">
        <f t="shared" si="12"/>
        <v>104770.40000000001</v>
      </c>
      <c r="H33" s="50">
        <f t="shared" si="12"/>
        <v>0</v>
      </c>
      <c r="I33" s="50">
        <f t="shared" si="12"/>
        <v>0</v>
      </c>
      <c r="J33" s="50">
        <f t="shared" si="12"/>
        <v>104770.40000000001</v>
      </c>
      <c r="K33" s="50">
        <f t="shared" si="1"/>
        <v>-188867.89999999997</v>
      </c>
      <c r="L33" s="32">
        <f t="shared" si="2"/>
        <v>35.68008669168839</v>
      </c>
    </row>
    <row r="34" spans="1:12" ht="66.75" customHeight="1">
      <c r="A34" s="8" t="s">
        <v>42</v>
      </c>
      <c r="B34" s="36" t="s">
        <v>29</v>
      </c>
      <c r="C34" s="55">
        <f aca="true" t="shared" si="13" ref="C34:C52">D34+E34+F34</f>
        <v>14982.6</v>
      </c>
      <c r="D34" s="55"/>
      <c r="E34" s="55"/>
      <c r="F34" s="55">
        <v>14982.6</v>
      </c>
      <c r="G34" s="55">
        <f>H34+I34+J34</f>
        <v>9422.2</v>
      </c>
      <c r="H34" s="55"/>
      <c r="I34" s="55"/>
      <c r="J34" s="55">
        <v>9422.2</v>
      </c>
      <c r="K34" s="55">
        <f t="shared" si="1"/>
        <v>-5560.4</v>
      </c>
      <c r="L34" s="12">
        <f t="shared" si="2"/>
        <v>62.8876163015765</v>
      </c>
    </row>
    <row r="35" spans="1:12" ht="45.75" customHeight="1">
      <c r="A35" s="41" t="s">
        <v>64</v>
      </c>
      <c r="B35" s="36"/>
      <c r="C35" s="55">
        <f t="shared" si="13"/>
        <v>352.2</v>
      </c>
      <c r="D35" s="55"/>
      <c r="E35" s="55"/>
      <c r="F35" s="55">
        <v>352.2</v>
      </c>
      <c r="G35" s="55">
        <f>H35+I35+J35</f>
        <v>102.5</v>
      </c>
      <c r="H35" s="55"/>
      <c r="I35" s="55"/>
      <c r="J35" s="55">
        <v>102.5</v>
      </c>
      <c r="K35" s="55">
        <f t="shared" si="1"/>
        <v>-249.7</v>
      </c>
      <c r="L35" s="12">
        <f t="shared" si="2"/>
        <v>29.102782509937537</v>
      </c>
    </row>
    <row r="36" spans="1:12" ht="71.25" customHeight="1">
      <c r="A36" s="8" t="s">
        <v>43</v>
      </c>
      <c r="B36" s="36" t="s">
        <v>29</v>
      </c>
      <c r="C36" s="55">
        <f t="shared" si="13"/>
        <v>63322.1</v>
      </c>
      <c r="D36" s="55"/>
      <c r="E36" s="55"/>
      <c r="F36" s="55">
        <v>63322.1</v>
      </c>
      <c r="G36" s="55">
        <f aca="true" t="shared" si="14" ref="G36:G54">H36+I36+J36</f>
        <v>47120.6</v>
      </c>
      <c r="H36" s="55"/>
      <c r="I36" s="55"/>
      <c r="J36" s="55">
        <v>47120.6</v>
      </c>
      <c r="K36" s="55">
        <f t="shared" si="1"/>
        <v>-16201.5</v>
      </c>
      <c r="L36" s="12">
        <f t="shared" si="2"/>
        <v>74.41414608801666</v>
      </c>
    </row>
    <row r="37" spans="1:12" ht="47.25" customHeight="1">
      <c r="A37" s="41" t="s">
        <v>65</v>
      </c>
      <c r="B37" s="36"/>
      <c r="C37" s="55">
        <f t="shared" si="13"/>
        <v>1373.3</v>
      </c>
      <c r="D37" s="55"/>
      <c r="E37" s="55"/>
      <c r="F37" s="55">
        <v>1373.3</v>
      </c>
      <c r="G37" s="55">
        <f t="shared" si="14"/>
        <v>504.3</v>
      </c>
      <c r="H37" s="55"/>
      <c r="I37" s="55"/>
      <c r="J37" s="55">
        <v>504.3</v>
      </c>
      <c r="K37" s="55">
        <f t="shared" si="1"/>
        <v>-869</v>
      </c>
      <c r="L37" s="12">
        <f t="shared" si="2"/>
        <v>36.72176509138572</v>
      </c>
    </row>
    <row r="38" spans="1:12" ht="63" customHeight="1">
      <c r="A38" s="8" t="s">
        <v>44</v>
      </c>
      <c r="B38" s="36" t="s">
        <v>29</v>
      </c>
      <c r="C38" s="55">
        <f t="shared" si="13"/>
        <v>29119.7</v>
      </c>
      <c r="D38" s="55"/>
      <c r="E38" s="55">
        <v>11250</v>
      </c>
      <c r="F38" s="55">
        <v>17869.7</v>
      </c>
      <c r="G38" s="55">
        <f t="shared" si="14"/>
        <v>13513.5</v>
      </c>
      <c r="H38" s="55"/>
      <c r="I38" s="55"/>
      <c r="J38" s="55">
        <v>13513.5</v>
      </c>
      <c r="K38" s="55">
        <f t="shared" si="1"/>
        <v>-15606.2</v>
      </c>
      <c r="L38" s="12">
        <f t="shared" si="2"/>
        <v>46.40672809129215</v>
      </c>
    </row>
    <row r="39" spans="1:12" ht="47.25" customHeight="1">
      <c r="A39" s="8" t="s">
        <v>66</v>
      </c>
      <c r="B39" s="36"/>
      <c r="C39" s="55">
        <f t="shared" si="13"/>
        <v>373.7</v>
      </c>
      <c r="D39" s="55"/>
      <c r="E39" s="55"/>
      <c r="F39" s="55">
        <v>373.7</v>
      </c>
      <c r="G39" s="55">
        <f t="shared" si="14"/>
        <v>108.1</v>
      </c>
      <c r="H39" s="55"/>
      <c r="I39" s="55"/>
      <c r="J39" s="55">
        <v>108.1</v>
      </c>
      <c r="K39" s="55">
        <f t="shared" si="1"/>
        <v>-265.6</v>
      </c>
      <c r="L39" s="12">
        <f t="shared" si="2"/>
        <v>28.926946748728927</v>
      </c>
    </row>
    <row r="40" spans="1:12" ht="63" customHeight="1">
      <c r="A40" s="44" t="s">
        <v>67</v>
      </c>
      <c r="B40" s="36" t="s">
        <v>29</v>
      </c>
      <c r="C40" s="55">
        <f t="shared" si="13"/>
        <v>53442.9</v>
      </c>
      <c r="D40" s="55"/>
      <c r="E40" s="55"/>
      <c r="F40" s="55">
        <v>53442.9</v>
      </c>
      <c r="G40" s="55">
        <f>H40+I40+J40</f>
        <v>16476</v>
      </c>
      <c r="H40" s="55"/>
      <c r="I40" s="55"/>
      <c r="J40" s="55">
        <v>16476</v>
      </c>
      <c r="K40" s="55">
        <f t="shared" si="1"/>
        <v>-36966.9</v>
      </c>
      <c r="L40" s="12">
        <f t="shared" si="2"/>
        <v>30.829165333468055</v>
      </c>
    </row>
    <row r="41" spans="1:12" ht="51.75" customHeight="1">
      <c r="A41" s="8" t="s">
        <v>68</v>
      </c>
      <c r="B41" s="36"/>
      <c r="C41" s="55">
        <f t="shared" si="13"/>
        <v>1186.8</v>
      </c>
      <c r="D41" s="55"/>
      <c r="E41" s="55"/>
      <c r="F41" s="55">
        <v>1186.8</v>
      </c>
      <c r="G41" s="55">
        <f t="shared" si="14"/>
        <v>179.3</v>
      </c>
      <c r="H41" s="55"/>
      <c r="I41" s="55"/>
      <c r="J41" s="55">
        <v>179.3</v>
      </c>
      <c r="K41" s="55">
        <f t="shared" si="1"/>
        <v>-1007.5</v>
      </c>
      <c r="L41" s="12">
        <f t="shared" si="2"/>
        <v>15.107853050219077</v>
      </c>
    </row>
    <row r="42" spans="1:12" ht="78" customHeight="1">
      <c r="A42" s="8" t="s">
        <v>45</v>
      </c>
      <c r="B42" s="36" t="s">
        <v>29</v>
      </c>
      <c r="C42" s="55">
        <f t="shared" si="13"/>
        <v>81771</v>
      </c>
      <c r="D42" s="55"/>
      <c r="E42" s="55"/>
      <c r="F42" s="55">
        <v>81771</v>
      </c>
      <c r="G42" s="55">
        <f t="shared" si="14"/>
        <v>215.5</v>
      </c>
      <c r="H42" s="55"/>
      <c r="I42" s="55"/>
      <c r="J42" s="55">
        <v>215.5</v>
      </c>
      <c r="K42" s="55">
        <f t="shared" si="1"/>
        <v>-81555.5</v>
      </c>
      <c r="L42" s="12">
        <f t="shared" si="2"/>
        <v>0.26354086412053174</v>
      </c>
    </row>
    <row r="43" spans="1:12" ht="49.5" customHeight="1">
      <c r="A43" s="8" t="s">
        <v>69</v>
      </c>
      <c r="B43" s="36"/>
      <c r="C43" s="55">
        <f t="shared" si="13"/>
        <v>1891</v>
      </c>
      <c r="D43" s="55"/>
      <c r="E43" s="55"/>
      <c r="F43" s="55">
        <v>1891</v>
      </c>
      <c r="G43" s="55">
        <f t="shared" si="14"/>
        <v>215.5</v>
      </c>
      <c r="H43" s="55"/>
      <c r="I43" s="55"/>
      <c r="J43" s="55">
        <v>215.5</v>
      </c>
      <c r="K43" s="55">
        <f t="shared" si="1"/>
        <v>-1675.5</v>
      </c>
      <c r="L43" s="12">
        <f t="shared" si="2"/>
        <v>11.396086726599682</v>
      </c>
    </row>
    <row r="44" spans="1:12" ht="80.25" customHeight="1">
      <c r="A44" s="9" t="s">
        <v>70</v>
      </c>
      <c r="B44" s="36" t="s">
        <v>29</v>
      </c>
      <c r="C44" s="55">
        <f t="shared" si="13"/>
        <v>10000</v>
      </c>
      <c r="D44" s="55"/>
      <c r="E44" s="55"/>
      <c r="F44" s="55">
        <v>10000</v>
      </c>
      <c r="G44" s="55">
        <f>H44+I44+J44</f>
        <v>22.6</v>
      </c>
      <c r="H44" s="55"/>
      <c r="I44" s="55"/>
      <c r="J44" s="55">
        <v>22.6</v>
      </c>
      <c r="K44" s="55">
        <f t="shared" si="1"/>
        <v>-9977.4</v>
      </c>
      <c r="L44" s="12">
        <f t="shared" si="2"/>
        <v>0.22600000000000003</v>
      </c>
    </row>
    <row r="45" spans="1:12" ht="50.25" customHeight="1">
      <c r="A45" s="8" t="s">
        <v>71</v>
      </c>
      <c r="B45" s="36"/>
      <c r="C45" s="55">
        <f t="shared" si="13"/>
        <v>1442</v>
      </c>
      <c r="D45" s="55"/>
      <c r="E45" s="55"/>
      <c r="F45" s="52">
        <v>1442</v>
      </c>
      <c r="G45" s="55">
        <f t="shared" si="14"/>
        <v>22.6</v>
      </c>
      <c r="H45" s="55"/>
      <c r="I45" s="55"/>
      <c r="J45" s="55">
        <v>22.6</v>
      </c>
      <c r="K45" s="55">
        <f t="shared" si="1"/>
        <v>-1419.4</v>
      </c>
      <c r="L45" s="12">
        <f t="shared" si="2"/>
        <v>1.5672676837725381</v>
      </c>
    </row>
    <row r="46" spans="1:12" ht="78.75" customHeight="1">
      <c r="A46" s="8" t="s">
        <v>72</v>
      </c>
      <c r="B46" s="36" t="s">
        <v>29</v>
      </c>
      <c r="C46" s="55">
        <f t="shared" si="13"/>
        <v>18000</v>
      </c>
      <c r="D46" s="55"/>
      <c r="E46" s="55"/>
      <c r="F46" s="55">
        <v>18000</v>
      </c>
      <c r="G46" s="55">
        <f t="shared" si="14"/>
        <v>18000</v>
      </c>
      <c r="H46" s="55"/>
      <c r="I46" s="55"/>
      <c r="J46" s="55">
        <v>18000</v>
      </c>
      <c r="K46" s="55">
        <f t="shared" si="1"/>
        <v>0</v>
      </c>
      <c r="L46" s="12">
        <f t="shared" si="2"/>
        <v>100</v>
      </c>
    </row>
    <row r="47" spans="1:12" ht="48.75" customHeight="1">
      <c r="A47" s="8" t="s">
        <v>69</v>
      </c>
      <c r="B47" s="36"/>
      <c r="C47" s="55">
        <f t="shared" si="13"/>
        <v>2413.3</v>
      </c>
      <c r="D47" s="55"/>
      <c r="E47" s="55"/>
      <c r="F47" s="55">
        <v>2413.3</v>
      </c>
      <c r="G47" s="55">
        <f>H47+I47+J47</f>
        <v>2413.3</v>
      </c>
      <c r="H47" s="55"/>
      <c r="I47" s="55"/>
      <c r="J47" s="55">
        <v>2413.3</v>
      </c>
      <c r="K47" s="55">
        <f t="shared" si="1"/>
        <v>0</v>
      </c>
      <c r="L47" s="12">
        <f t="shared" si="2"/>
        <v>100</v>
      </c>
    </row>
    <row r="48" spans="1:12" ht="129.75" customHeight="1">
      <c r="A48" s="8" t="s">
        <v>55</v>
      </c>
      <c r="B48" s="36" t="s">
        <v>29</v>
      </c>
      <c r="C48" s="55">
        <f t="shared" si="13"/>
        <v>10000</v>
      </c>
      <c r="D48" s="55"/>
      <c r="E48" s="55"/>
      <c r="F48" s="55">
        <v>10000</v>
      </c>
      <c r="G48" s="55">
        <f t="shared" si="14"/>
        <v>0</v>
      </c>
      <c r="H48" s="55"/>
      <c r="I48" s="55"/>
      <c r="J48" s="55"/>
      <c r="K48" s="55">
        <f t="shared" si="1"/>
        <v>-10000</v>
      </c>
      <c r="L48" s="12">
        <f t="shared" si="2"/>
        <v>0</v>
      </c>
    </row>
    <row r="49" spans="1:12" ht="48.75" customHeight="1">
      <c r="A49" s="8" t="s">
        <v>68</v>
      </c>
      <c r="B49" s="36" t="s">
        <v>29</v>
      </c>
      <c r="C49" s="55">
        <f t="shared" si="13"/>
        <v>1695.6</v>
      </c>
      <c r="D49" s="55"/>
      <c r="E49" s="55"/>
      <c r="F49" s="55">
        <v>1695.6</v>
      </c>
      <c r="G49" s="55">
        <f>H49+I49+J49</f>
        <v>0</v>
      </c>
      <c r="H49" s="55"/>
      <c r="I49" s="55"/>
      <c r="J49" s="55"/>
      <c r="K49" s="55">
        <f t="shared" si="1"/>
        <v>-1695.6</v>
      </c>
      <c r="L49" s="12">
        <f t="shared" si="2"/>
        <v>0</v>
      </c>
    </row>
    <row r="50" spans="1:12" ht="126" customHeight="1">
      <c r="A50" s="8" t="s">
        <v>56</v>
      </c>
      <c r="B50" s="36" t="s">
        <v>29</v>
      </c>
      <c r="C50" s="55">
        <f t="shared" si="13"/>
        <v>10000</v>
      </c>
      <c r="D50" s="55"/>
      <c r="E50" s="55"/>
      <c r="F50" s="55">
        <v>10000</v>
      </c>
      <c r="G50" s="55">
        <f t="shared" si="14"/>
        <v>0</v>
      </c>
      <c r="H50" s="55"/>
      <c r="I50" s="55"/>
      <c r="J50" s="55"/>
      <c r="K50" s="55">
        <f t="shared" si="1"/>
        <v>-10000</v>
      </c>
      <c r="L50" s="12">
        <f t="shared" si="2"/>
        <v>0</v>
      </c>
    </row>
    <row r="51" spans="1:12" ht="48.75" customHeight="1">
      <c r="A51" s="8" t="s">
        <v>69</v>
      </c>
      <c r="B51" s="36"/>
      <c r="C51" s="55">
        <f t="shared" si="13"/>
        <v>799.6</v>
      </c>
      <c r="D51" s="55"/>
      <c r="E51" s="55"/>
      <c r="F51" s="55">
        <v>799.6</v>
      </c>
      <c r="G51" s="55">
        <f t="shared" si="14"/>
        <v>0</v>
      </c>
      <c r="H51" s="55"/>
      <c r="I51" s="55"/>
      <c r="J51" s="55"/>
      <c r="K51" s="55">
        <f t="shared" si="1"/>
        <v>-799.6</v>
      </c>
      <c r="L51" s="12">
        <f t="shared" si="2"/>
        <v>0</v>
      </c>
    </row>
    <row r="52" spans="1:12" ht="66.75" customHeight="1">
      <c r="A52" s="8" t="s">
        <v>124</v>
      </c>
      <c r="B52" s="36" t="s">
        <v>29</v>
      </c>
      <c r="C52" s="55">
        <f t="shared" si="13"/>
        <v>3000</v>
      </c>
      <c r="D52" s="55"/>
      <c r="E52" s="55"/>
      <c r="F52" s="55">
        <v>3000</v>
      </c>
      <c r="G52" s="55">
        <f>H52+I52+J52</f>
        <v>0</v>
      </c>
      <c r="H52" s="55"/>
      <c r="I52" s="55"/>
      <c r="J52" s="58"/>
      <c r="K52" s="55">
        <f t="shared" si="1"/>
        <v>-3000</v>
      </c>
      <c r="L52" s="12">
        <f t="shared" si="2"/>
        <v>0</v>
      </c>
    </row>
    <row r="53" spans="1:12" ht="29.25" customHeight="1">
      <c r="A53" s="10" t="s">
        <v>40</v>
      </c>
      <c r="B53" s="36"/>
      <c r="C53" s="55">
        <f aca="true" t="shared" si="15" ref="C53:J53">C54</f>
        <v>10300</v>
      </c>
      <c r="D53" s="55">
        <f t="shared" si="15"/>
        <v>0</v>
      </c>
      <c r="E53" s="55">
        <f t="shared" si="15"/>
        <v>10300</v>
      </c>
      <c r="F53" s="55">
        <f t="shared" si="15"/>
        <v>0</v>
      </c>
      <c r="G53" s="55">
        <f t="shared" si="14"/>
        <v>0</v>
      </c>
      <c r="H53" s="55">
        <f t="shared" si="15"/>
        <v>0</v>
      </c>
      <c r="I53" s="55">
        <f t="shared" si="15"/>
        <v>0</v>
      </c>
      <c r="J53" s="55">
        <f t="shared" si="15"/>
        <v>0</v>
      </c>
      <c r="K53" s="55">
        <f t="shared" si="1"/>
        <v>-10300</v>
      </c>
      <c r="L53" s="12">
        <f t="shared" si="2"/>
        <v>0</v>
      </c>
    </row>
    <row r="54" spans="1:12" ht="37.5" customHeight="1">
      <c r="A54" s="9" t="s">
        <v>106</v>
      </c>
      <c r="B54" s="36" t="s">
        <v>29</v>
      </c>
      <c r="C54" s="55">
        <f>D54+E54+F54</f>
        <v>10300</v>
      </c>
      <c r="D54" s="55"/>
      <c r="E54" s="55">
        <v>10300</v>
      </c>
      <c r="F54" s="55"/>
      <c r="G54" s="55">
        <f t="shared" si="14"/>
        <v>0</v>
      </c>
      <c r="H54" s="55"/>
      <c r="I54" s="55"/>
      <c r="J54" s="55"/>
      <c r="K54" s="55">
        <f t="shared" si="1"/>
        <v>-10300</v>
      </c>
      <c r="L54" s="12">
        <f t="shared" si="2"/>
        <v>0</v>
      </c>
    </row>
    <row r="55" spans="1:12" ht="35.25" customHeight="1">
      <c r="A55" s="6" t="s">
        <v>32</v>
      </c>
      <c r="B55" s="6"/>
      <c r="C55" s="56">
        <f>C56</f>
        <v>30939.2</v>
      </c>
      <c r="D55" s="56">
        <f aca="true" t="shared" si="16" ref="D55:J55">D56</f>
        <v>0</v>
      </c>
      <c r="E55" s="56">
        <f t="shared" si="16"/>
        <v>0</v>
      </c>
      <c r="F55" s="56">
        <f t="shared" si="16"/>
        <v>30939.2</v>
      </c>
      <c r="G55" s="56">
        <f t="shared" si="16"/>
        <v>5809.1</v>
      </c>
      <c r="H55" s="56">
        <f t="shared" si="16"/>
        <v>0</v>
      </c>
      <c r="I55" s="56">
        <f t="shared" si="16"/>
        <v>0</v>
      </c>
      <c r="J55" s="56">
        <f t="shared" si="16"/>
        <v>5809.1</v>
      </c>
      <c r="K55" s="56">
        <f t="shared" si="1"/>
        <v>-25130.1</v>
      </c>
      <c r="L55" s="13">
        <f t="shared" si="2"/>
        <v>18.77585716502043</v>
      </c>
    </row>
    <row r="56" spans="1:12" ht="27" customHeight="1">
      <c r="A56" s="7" t="s">
        <v>33</v>
      </c>
      <c r="B56" s="36"/>
      <c r="C56" s="50">
        <f>C57+C59+C61+C62+C63</f>
        <v>30939.2</v>
      </c>
      <c r="D56" s="50">
        <f aca="true" t="shared" si="17" ref="D56:J56">D57+D59+D61+D62+D63</f>
        <v>0</v>
      </c>
      <c r="E56" s="50">
        <f t="shared" si="17"/>
        <v>0</v>
      </c>
      <c r="F56" s="50">
        <f t="shared" si="17"/>
        <v>30939.2</v>
      </c>
      <c r="G56" s="50">
        <f t="shared" si="17"/>
        <v>5809.1</v>
      </c>
      <c r="H56" s="50">
        <f t="shared" si="17"/>
        <v>0</v>
      </c>
      <c r="I56" s="50">
        <f t="shared" si="17"/>
        <v>0</v>
      </c>
      <c r="J56" s="50">
        <f t="shared" si="17"/>
        <v>5809.1</v>
      </c>
      <c r="K56" s="50">
        <f t="shared" si="1"/>
        <v>-25130.1</v>
      </c>
      <c r="L56" s="32">
        <f t="shared" si="2"/>
        <v>18.77585716502043</v>
      </c>
    </row>
    <row r="57" spans="1:12" ht="81" customHeight="1">
      <c r="A57" s="47" t="s">
        <v>51</v>
      </c>
      <c r="B57" s="36" t="s">
        <v>29</v>
      </c>
      <c r="C57" s="55">
        <f aca="true" t="shared" si="18" ref="C57:C63">D57+E57+F57</f>
        <v>2767.5</v>
      </c>
      <c r="D57" s="55"/>
      <c r="E57" s="55"/>
      <c r="F57" s="55">
        <v>2767.5</v>
      </c>
      <c r="G57" s="55">
        <f>H57+I57+J57</f>
        <v>2767.5</v>
      </c>
      <c r="H57" s="55"/>
      <c r="I57" s="55"/>
      <c r="J57" s="55">
        <v>2767.5</v>
      </c>
      <c r="K57" s="55">
        <f t="shared" si="1"/>
        <v>0</v>
      </c>
      <c r="L57" s="12">
        <f t="shared" si="2"/>
        <v>100</v>
      </c>
    </row>
    <row r="58" spans="1:12" ht="51.75" customHeight="1">
      <c r="A58" s="8" t="s">
        <v>74</v>
      </c>
      <c r="B58" s="36"/>
      <c r="C58" s="55">
        <f t="shared" si="18"/>
        <v>2767.5</v>
      </c>
      <c r="D58" s="55"/>
      <c r="E58" s="55"/>
      <c r="F58" s="55">
        <v>2767.5</v>
      </c>
      <c r="G58" s="55">
        <f aca="true" t="shared" si="19" ref="G58:G63">H58+I58+J58</f>
        <v>2767.5</v>
      </c>
      <c r="H58" s="55"/>
      <c r="I58" s="55"/>
      <c r="J58" s="55">
        <v>2767.5</v>
      </c>
      <c r="K58" s="55">
        <f t="shared" si="1"/>
        <v>0</v>
      </c>
      <c r="L58" s="12">
        <f t="shared" si="2"/>
        <v>100</v>
      </c>
    </row>
    <row r="59" spans="1:12" ht="63.75" customHeight="1">
      <c r="A59" s="45" t="s">
        <v>52</v>
      </c>
      <c r="B59" s="36" t="s">
        <v>29</v>
      </c>
      <c r="C59" s="55">
        <f t="shared" si="18"/>
        <v>20531.9</v>
      </c>
      <c r="D59" s="55"/>
      <c r="E59" s="55"/>
      <c r="F59" s="55">
        <v>20531.9</v>
      </c>
      <c r="G59" s="55">
        <f t="shared" si="19"/>
        <v>1638.5</v>
      </c>
      <c r="H59" s="55"/>
      <c r="I59" s="55"/>
      <c r="J59" s="55">
        <v>1638.5</v>
      </c>
      <c r="K59" s="55">
        <f t="shared" si="1"/>
        <v>-18893.4</v>
      </c>
      <c r="L59" s="12">
        <f t="shared" si="2"/>
        <v>7.980264856150672</v>
      </c>
    </row>
    <row r="60" spans="1:12" ht="48" customHeight="1">
      <c r="A60" s="44" t="s">
        <v>75</v>
      </c>
      <c r="B60" s="36"/>
      <c r="C60" s="55">
        <f t="shared" si="18"/>
        <v>1880.9</v>
      </c>
      <c r="D60" s="55"/>
      <c r="E60" s="55"/>
      <c r="F60" s="55">
        <v>1880.9</v>
      </c>
      <c r="G60" s="55">
        <f t="shared" si="19"/>
        <v>1638.5</v>
      </c>
      <c r="H60" s="55"/>
      <c r="I60" s="55"/>
      <c r="J60" s="55">
        <v>1638.5</v>
      </c>
      <c r="K60" s="55">
        <f t="shared" si="1"/>
        <v>-242.4000000000001</v>
      </c>
      <c r="L60" s="12">
        <f t="shared" si="2"/>
        <v>87.11255250146206</v>
      </c>
    </row>
    <row r="61" spans="1:12" ht="83.25" customHeight="1">
      <c r="A61" s="44" t="s">
        <v>79</v>
      </c>
      <c r="B61" s="36" t="s">
        <v>29</v>
      </c>
      <c r="C61" s="55">
        <f t="shared" si="18"/>
        <v>1500</v>
      </c>
      <c r="D61" s="55"/>
      <c r="E61" s="55"/>
      <c r="F61" s="55">
        <v>1500</v>
      </c>
      <c r="G61" s="55">
        <f>H61+I61+J61</f>
        <v>0</v>
      </c>
      <c r="H61" s="55"/>
      <c r="I61" s="55"/>
      <c r="J61" s="55"/>
      <c r="K61" s="55">
        <f t="shared" si="1"/>
        <v>-1500</v>
      </c>
      <c r="L61" s="12">
        <f t="shared" si="2"/>
        <v>0</v>
      </c>
    </row>
    <row r="62" spans="1:12" ht="63" customHeight="1">
      <c r="A62" s="44" t="s">
        <v>122</v>
      </c>
      <c r="B62" s="36" t="s">
        <v>29</v>
      </c>
      <c r="C62" s="55">
        <f t="shared" si="18"/>
        <v>4139.2</v>
      </c>
      <c r="D62" s="55"/>
      <c r="E62" s="55"/>
      <c r="F62" s="55">
        <v>4139.2</v>
      </c>
      <c r="G62" s="55">
        <f t="shared" si="19"/>
        <v>1403.1</v>
      </c>
      <c r="H62" s="55"/>
      <c r="I62" s="55"/>
      <c r="J62" s="55">
        <v>1403.1</v>
      </c>
      <c r="K62" s="55">
        <f t="shared" si="1"/>
        <v>-2736.1</v>
      </c>
      <c r="L62" s="12">
        <f t="shared" si="2"/>
        <v>33.89785465790491</v>
      </c>
    </row>
    <row r="63" spans="1:12" ht="80.25" customHeight="1">
      <c r="A63" s="44" t="s">
        <v>113</v>
      </c>
      <c r="B63" s="36" t="s">
        <v>29</v>
      </c>
      <c r="C63" s="55">
        <f t="shared" si="18"/>
        <v>2000.6</v>
      </c>
      <c r="D63" s="55"/>
      <c r="E63" s="55"/>
      <c r="F63" s="55">
        <v>2000.6</v>
      </c>
      <c r="G63" s="55">
        <f t="shared" si="19"/>
        <v>0</v>
      </c>
      <c r="H63" s="55"/>
      <c r="I63" s="55"/>
      <c r="J63" s="55"/>
      <c r="K63" s="55">
        <f t="shared" si="1"/>
        <v>-2000.6</v>
      </c>
      <c r="L63" s="12">
        <f t="shared" si="2"/>
        <v>0</v>
      </c>
    </row>
    <row r="64" spans="1:12" s="5" customFormat="1" ht="33.75" customHeight="1">
      <c r="A64" s="6" t="s">
        <v>19</v>
      </c>
      <c r="B64" s="6"/>
      <c r="C64" s="56">
        <f aca="true" t="shared" si="20" ref="C64:J64">C9+C19+C32+C55</f>
        <v>760410.2</v>
      </c>
      <c r="D64" s="56">
        <f t="shared" si="20"/>
        <v>0</v>
      </c>
      <c r="E64" s="56">
        <f t="shared" si="20"/>
        <v>301382</v>
      </c>
      <c r="F64" s="56">
        <f t="shared" si="20"/>
        <v>459028.2</v>
      </c>
      <c r="G64" s="56">
        <f t="shared" si="20"/>
        <v>132431.2</v>
      </c>
      <c r="H64" s="56">
        <f t="shared" si="20"/>
        <v>0</v>
      </c>
      <c r="I64" s="56">
        <f t="shared" si="20"/>
        <v>0</v>
      </c>
      <c r="J64" s="56">
        <f t="shared" si="20"/>
        <v>132431.2</v>
      </c>
      <c r="K64" s="56">
        <f t="shared" si="1"/>
        <v>-627979</v>
      </c>
      <c r="L64" s="13">
        <f t="shared" si="2"/>
        <v>17.41575796852804</v>
      </c>
    </row>
    <row r="66" spans="1:6" ht="17.25" customHeight="1">
      <c r="A66" s="18" t="s">
        <v>22</v>
      </c>
      <c r="F66" s="18" t="s">
        <v>26</v>
      </c>
    </row>
    <row r="67" ht="33" customHeight="1">
      <c r="A67" s="1" t="s">
        <v>31</v>
      </c>
    </row>
    <row r="68" ht="15">
      <c r="B68" s="18"/>
    </row>
  </sheetData>
  <sheetProtection/>
  <mergeCells count="14">
    <mergeCell ref="K5:K6"/>
    <mergeCell ref="L5:L6"/>
    <mergeCell ref="A5:A7"/>
    <mergeCell ref="B5:B7"/>
    <mergeCell ref="C5:F5"/>
    <mergeCell ref="G5:J5"/>
    <mergeCell ref="A1:L1"/>
    <mergeCell ref="A2:L2"/>
    <mergeCell ref="A3:F3"/>
    <mergeCell ref="A4:L4"/>
    <mergeCell ref="C6:C7"/>
    <mergeCell ref="D6:F6"/>
    <mergeCell ref="G6:G7"/>
    <mergeCell ref="H6:J6"/>
  </mergeCells>
  <printOptions/>
  <pageMargins left="0.74" right="0.17" top="0.17" bottom="0.17" header="0.48" footer="0.25"/>
  <pageSetup fitToHeight="2" horizontalDpi="600" verticalDpi="600" orientation="landscape" paperSize="9" scale="58" r:id="rId1"/>
  <rowBreaks count="2" manualBreakCount="2">
    <brk id="29" max="11" man="1"/>
    <brk id="45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B68"/>
  <sheetViews>
    <sheetView showZeros="0" view="pageBreakPreview" zoomScale="75" zoomScaleSheetLayoutView="75" zoomScalePageLayoutView="0" workbookViewId="0" topLeftCell="A1">
      <pane xSplit="1" ySplit="8" topLeftCell="E35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J41" sqref="J41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8" customHeight="1">
      <c r="A2" s="64" t="s">
        <v>135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4" ht="15.75" customHeight="1">
      <c r="A3" s="68"/>
      <c r="B3" s="68"/>
      <c r="C3" s="68"/>
      <c r="D3" s="68"/>
      <c r="E3" s="68"/>
      <c r="F3" s="68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71" t="s">
        <v>80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9" t="s">
        <v>21</v>
      </c>
      <c r="B5" s="65" t="s">
        <v>28</v>
      </c>
      <c r="C5" s="70" t="s">
        <v>2</v>
      </c>
      <c r="D5" s="70"/>
      <c r="E5" s="70"/>
      <c r="F5" s="70"/>
      <c r="G5" s="74" t="s">
        <v>132</v>
      </c>
      <c r="H5" s="75"/>
      <c r="I5" s="75"/>
      <c r="J5" s="76"/>
      <c r="K5" s="65" t="s">
        <v>23</v>
      </c>
      <c r="L5" s="72" t="s">
        <v>25</v>
      </c>
    </row>
    <row r="6" spans="1:12" ht="29.25" customHeight="1">
      <c r="A6" s="69"/>
      <c r="B6" s="66"/>
      <c r="C6" s="70" t="s">
        <v>8</v>
      </c>
      <c r="D6" s="70" t="s">
        <v>9</v>
      </c>
      <c r="E6" s="70"/>
      <c r="F6" s="70"/>
      <c r="G6" s="77" t="s">
        <v>8</v>
      </c>
      <c r="H6" s="74" t="s">
        <v>9</v>
      </c>
      <c r="I6" s="75"/>
      <c r="J6" s="76"/>
      <c r="K6" s="67"/>
      <c r="L6" s="73"/>
    </row>
    <row r="7" spans="1:12" ht="30.75" customHeight="1">
      <c r="A7" s="69"/>
      <c r="B7" s="67"/>
      <c r="C7" s="70"/>
      <c r="D7" s="20" t="s">
        <v>10</v>
      </c>
      <c r="E7" s="20" t="s">
        <v>11</v>
      </c>
      <c r="F7" s="20" t="s">
        <v>12</v>
      </c>
      <c r="G7" s="78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48">
        <f aca="true" t="shared" si="0" ref="C9:J9">C10+C15</f>
        <v>285619.5</v>
      </c>
      <c r="D9" s="48">
        <f t="shared" si="0"/>
        <v>0</v>
      </c>
      <c r="E9" s="48">
        <f t="shared" si="0"/>
        <v>220761.90000000002</v>
      </c>
      <c r="F9" s="48">
        <f t="shared" si="0"/>
        <v>64857.6</v>
      </c>
      <c r="G9" s="48">
        <f t="shared" si="0"/>
        <v>0</v>
      </c>
      <c r="H9" s="48">
        <f t="shared" si="0"/>
        <v>0</v>
      </c>
      <c r="I9" s="48">
        <f t="shared" si="0"/>
        <v>0</v>
      </c>
      <c r="J9" s="48">
        <f t="shared" si="0"/>
        <v>0</v>
      </c>
      <c r="K9" s="49">
        <f aca="true" t="shared" si="1" ref="K9:K64">G9-C9</f>
        <v>-285619.5</v>
      </c>
      <c r="L9" s="29">
        <f aca="true" t="shared" si="2" ref="L9:L64">G9/C9*100</f>
        <v>0</v>
      </c>
    </row>
    <row r="10" spans="1:12" ht="21" customHeight="1">
      <c r="A10" s="7" t="s">
        <v>39</v>
      </c>
      <c r="B10" s="19"/>
      <c r="C10" s="50">
        <f>C11+C12+C13+C14</f>
        <v>268619.5</v>
      </c>
      <c r="D10" s="50">
        <f aca="true" t="shared" si="3" ref="D10:J10">D11+D12+D13+D14</f>
        <v>0</v>
      </c>
      <c r="E10" s="50">
        <f t="shared" si="3"/>
        <v>218761.90000000002</v>
      </c>
      <c r="F10" s="50">
        <f t="shared" si="3"/>
        <v>49857.6</v>
      </c>
      <c r="G10" s="50">
        <f t="shared" si="3"/>
        <v>0</v>
      </c>
      <c r="H10" s="50">
        <f t="shared" si="3"/>
        <v>0</v>
      </c>
      <c r="I10" s="50">
        <f t="shared" si="3"/>
        <v>0</v>
      </c>
      <c r="J10" s="50">
        <f t="shared" si="3"/>
        <v>0</v>
      </c>
      <c r="K10" s="51">
        <f t="shared" si="1"/>
        <v>-268619.5</v>
      </c>
      <c r="L10" s="30">
        <f t="shared" si="2"/>
        <v>0</v>
      </c>
    </row>
    <row r="11" spans="1:12" ht="69.75" customHeight="1">
      <c r="A11" s="8" t="s">
        <v>129</v>
      </c>
      <c r="B11" s="36" t="s">
        <v>29</v>
      </c>
      <c r="C11" s="55">
        <f>D11+E11+F11</f>
        <v>1840</v>
      </c>
      <c r="D11" s="55"/>
      <c r="E11" s="55"/>
      <c r="F11" s="55">
        <v>1840</v>
      </c>
      <c r="G11" s="55"/>
      <c r="H11" s="55"/>
      <c r="I11" s="55"/>
      <c r="J11" s="55"/>
      <c r="K11" s="53">
        <f t="shared" si="1"/>
        <v>-1840</v>
      </c>
      <c r="L11" s="4">
        <f t="shared" si="2"/>
        <v>0</v>
      </c>
    </row>
    <row r="12" spans="1:12" ht="79.5" customHeight="1">
      <c r="A12" s="16" t="s">
        <v>130</v>
      </c>
      <c r="B12" s="62" t="s">
        <v>110</v>
      </c>
      <c r="C12" s="52">
        <f>D12+E12+F12</f>
        <v>204395.90000000002</v>
      </c>
      <c r="D12" s="52"/>
      <c r="E12" s="52">
        <v>163516.7</v>
      </c>
      <c r="F12" s="52">
        <v>40879.2</v>
      </c>
      <c r="G12" s="52">
        <f>H12+I12+J12</f>
        <v>0</v>
      </c>
      <c r="H12" s="52"/>
      <c r="I12" s="52"/>
      <c r="J12" s="52"/>
      <c r="K12" s="53">
        <f t="shared" si="1"/>
        <v>-204395.90000000002</v>
      </c>
      <c r="L12" s="4">
        <f t="shared" si="2"/>
        <v>0</v>
      </c>
    </row>
    <row r="13" spans="1:12" ht="55.5" customHeight="1">
      <c r="A13" s="16" t="s">
        <v>131</v>
      </c>
      <c r="B13" s="62" t="s">
        <v>110</v>
      </c>
      <c r="C13" s="52">
        <f>D13+E13+F13</f>
        <v>61383.6</v>
      </c>
      <c r="D13" s="52"/>
      <c r="E13" s="52">
        <v>55245.2</v>
      </c>
      <c r="F13" s="52">
        <v>6138.4</v>
      </c>
      <c r="G13" s="52">
        <f>H13+I13+J13</f>
        <v>0</v>
      </c>
      <c r="H13" s="52"/>
      <c r="I13" s="52"/>
      <c r="J13" s="52"/>
      <c r="K13" s="53">
        <f t="shared" si="1"/>
        <v>-61383.6</v>
      </c>
      <c r="L13" s="4">
        <f t="shared" si="2"/>
        <v>0</v>
      </c>
    </row>
    <row r="14" spans="1:12" ht="69.75" customHeight="1">
      <c r="A14" s="16" t="s">
        <v>134</v>
      </c>
      <c r="B14" s="62" t="s">
        <v>110</v>
      </c>
      <c r="C14" s="52">
        <f>D14+E14+F14</f>
        <v>1000</v>
      </c>
      <c r="D14" s="52"/>
      <c r="E14" s="52"/>
      <c r="F14" s="52">
        <v>1000</v>
      </c>
      <c r="G14" s="52">
        <f>H14+I14+J14</f>
        <v>0</v>
      </c>
      <c r="H14" s="52"/>
      <c r="I14" s="52"/>
      <c r="J14" s="52"/>
      <c r="K14" s="53">
        <f t="shared" si="1"/>
        <v>-1000</v>
      </c>
      <c r="L14" s="4">
        <f t="shared" si="2"/>
        <v>0</v>
      </c>
    </row>
    <row r="15" spans="1:12" ht="43.5" customHeight="1">
      <c r="A15" s="40" t="s">
        <v>6</v>
      </c>
      <c r="B15" s="36"/>
      <c r="C15" s="54">
        <f aca="true" t="shared" si="4" ref="C15:J15">C16+C17</f>
        <v>17000</v>
      </c>
      <c r="D15" s="54">
        <f t="shared" si="4"/>
        <v>0</v>
      </c>
      <c r="E15" s="54">
        <f t="shared" si="4"/>
        <v>2000</v>
      </c>
      <c r="F15" s="54">
        <f t="shared" si="4"/>
        <v>15000</v>
      </c>
      <c r="G15" s="54">
        <f t="shared" si="4"/>
        <v>0</v>
      </c>
      <c r="H15" s="54">
        <f t="shared" si="4"/>
        <v>0</v>
      </c>
      <c r="I15" s="54">
        <f t="shared" si="4"/>
        <v>0</v>
      </c>
      <c r="J15" s="54">
        <f t="shared" si="4"/>
        <v>0</v>
      </c>
      <c r="K15" s="53">
        <f t="shared" si="1"/>
        <v>-17000</v>
      </c>
      <c r="L15" s="4">
        <f t="shared" si="2"/>
        <v>0</v>
      </c>
    </row>
    <row r="16" spans="1:12" ht="48.75" customHeight="1">
      <c r="A16" s="16" t="s">
        <v>7</v>
      </c>
      <c r="B16" s="36" t="s">
        <v>29</v>
      </c>
      <c r="C16" s="52">
        <f>D16+E16+F16</f>
        <v>15000</v>
      </c>
      <c r="D16" s="52"/>
      <c r="E16" s="52"/>
      <c r="F16" s="52">
        <v>15000</v>
      </c>
      <c r="G16" s="52">
        <f>H16+I16+J16</f>
        <v>0</v>
      </c>
      <c r="H16" s="52"/>
      <c r="I16" s="52"/>
      <c r="J16" s="52"/>
      <c r="K16" s="53">
        <f t="shared" si="1"/>
        <v>-15000</v>
      </c>
      <c r="L16" s="4">
        <f t="shared" si="2"/>
        <v>0</v>
      </c>
    </row>
    <row r="17" spans="1:12" ht="48.75" customHeight="1">
      <c r="A17" s="16" t="s">
        <v>58</v>
      </c>
      <c r="B17" s="36" t="s">
        <v>29</v>
      </c>
      <c r="C17" s="52">
        <f>D17+E17+F17</f>
        <v>2000</v>
      </c>
      <c r="D17" s="52"/>
      <c r="E17" s="52">
        <v>2000</v>
      </c>
      <c r="F17" s="52"/>
      <c r="G17" s="52">
        <f>H17+I17+J17</f>
        <v>0</v>
      </c>
      <c r="H17" s="52"/>
      <c r="I17" s="52"/>
      <c r="J17" s="52"/>
      <c r="K17" s="53">
        <f t="shared" si="1"/>
        <v>-2000</v>
      </c>
      <c r="L17" s="4">
        <f t="shared" si="2"/>
        <v>0</v>
      </c>
    </row>
    <row r="18" spans="1:12" ht="48.75" customHeight="1">
      <c r="A18" s="16" t="s">
        <v>57</v>
      </c>
      <c r="B18" s="36"/>
      <c r="C18" s="52">
        <f>D18+E18+F18</f>
        <v>2000</v>
      </c>
      <c r="D18" s="52"/>
      <c r="E18" s="52">
        <v>2000</v>
      </c>
      <c r="F18" s="52"/>
      <c r="G18" s="52">
        <f>H18+I18+J18</f>
        <v>0</v>
      </c>
      <c r="H18" s="52"/>
      <c r="I18" s="52"/>
      <c r="J18" s="52"/>
      <c r="K18" s="53">
        <f t="shared" si="1"/>
        <v>-2000</v>
      </c>
      <c r="L18" s="4">
        <f t="shared" si="2"/>
        <v>0</v>
      </c>
    </row>
    <row r="19" spans="1:12" ht="30.75" customHeight="1">
      <c r="A19" s="6" t="s">
        <v>16</v>
      </c>
      <c r="B19" s="6"/>
      <c r="C19" s="48">
        <f aca="true" t="shared" si="5" ref="C19:J19">C20+C29</f>
        <v>139913.2</v>
      </c>
      <c r="D19" s="48">
        <f t="shared" si="5"/>
        <v>0</v>
      </c>
      <c r="E19" s="48">
        <f t="shared" si="5"/>
        <v>59070.1</v>
      </c>
      <c r="F19" s="48">
        <f t="shared" si="5"/>
        <v>80843.1</v>
      </c>
      <c r="G19" s="48">
        <f t="shared" si="5"/>
        <v>21851.699999999997</v>
      </c>
      <c r="H19" s="48">
        <f t="shared" si="5"/>
        <v>0</v>
      </c>
      <c r="I19" s="48">
        <f t="shared" si="5"/>
        <v>0</v>
      </c>
      <c r="J19" s="48">
        <f t="shared" si="5"/>
        <v>21851.699999999997</v>
      </c>
      <c r="K19" s="49">
        <f t="shared" si="1"/>
        <v>-118061.50000000001</v>
      </c>
      <c r="L19" s="29">
        <f t="shared" si="2"/>
        <v>15.618040327860413</v>
      </c>
    </row>
    <row r="20" spans="1:12" ht="15.75" customHeight="1">
      <c r="A20" s="7" t="s">
        <v>20</v>
      </c>
      <c r="B20" s="19"/>
      <c r="C20" s="54">
        <f>C21+C22</f>
        <v>94601</v>
      </c>
      <c r="D20" s="54">
        <f aca="true" t="shared" si="6" ref="D20:J20">D21+D22</f>
        <v>0</v>
      </c>
      <c r="E20" s="54">
        <f t="shared" si="6"/>
        <v>39070.1</v>
      </c>
      <c r="F20" s="54">
        <f t="shared" si="6"/>
        <v>55530.9</v>
      </c>
      <c r="G20" s="54">
        <f t="shared" si="6"/>
        <v>21851.699999999997</v>
      </c>
      <c r="H20" s="54">
        <f t="shared" si="6"/>
        <v>0</v>
      </c>
      <c r="I20" s="54">
        <f t="shared" si="6"/>
        <v>0</v>
      </c>
      <c r="J20" s="54">
        <f t="shared" si="6"/>
        <v>21851.699999999997</v>
      </c>
      <c r="K20" s="51">
        <f t="shared" si="1"/>
        <v>-72749.3</v>
      </c>
      <c r="L20" s="30">
        <f t="shared" si="2"/>
        <v>23.098804452384222</v>
      </c>
    </row>
    <row r="21" spans="1:12" ht="34.5" customHeight="1">
      <c r="A21" s="9" t="s">
        <v>100</v>
      </c>
      <c r="B21" s="36" t="s">
        <v>29</v>
      </c>
      <c r="C21" s="52">
        <f aca="true" t="shared" si="7" ref="C21:C28">D21+E21+F21</f>
        <v>35000</v>
      </c>
      <c r="D21" s="52"/>
      <c r="E21" s="52"/>
      <c r="F21" s="52">
        <v>35000</v>
      </c>
      <c r="G21" s="52">
        <f aca="true" t="shared" si="8" ref="G21:G28">H21+I21+J21</f>
        <v>11195.3</v>
      </c>
      <c r="H21" s="52"/>
      <c r="I21" s="52"/>
      <c r="J21" s="52">
        <v>11195.3</v>
      </c>
      <c r="K21" s="53">
        <f t="shared" si="1"/>
        <v>-23804.7</v>
      </c>
      <c r="L21" s="4">
        <f t="shared" si="2"/>
        <v>31.986571428571427</v>
      </c>
    </row>
    <row r="22" spans="1:12" ht="34.5" customHeight="1">
      <c r="A22" s="9" t="s">
        <v>115</v>
      </c>
      <c r="B22" s="36" t="s">
        <v>29</v>
      </c>
      <c r="C22" s="52">
        <f>C24+C25+C26+C27+C28</f>
        <v>59601.00000000001</v>
      </c>
      <c r="D22" s="52">
        <f aca="true" t="shared" si="9" ref="D22:J22">D24+D25+D26+D27+D28</f>
        <v>0</v>
      </c>
      <c r="E22" s="52">
        <f t="shared" si="9"/>
        <v>39070.1</v>
      </c>
      <c r="F22" s="52">
        <f t="shared" si="9"/>
        <v>20530.9</v>
      </c>
      <c r="G22" s="52">
        <f t="shared" si="9"/>
        <v>10656.4</v>
      </c>
      <c r="H22" s="52">
        <f t="shared" si="9"/>
        <v>0</v>
      </c>
      <c r="I22" s="52">
        <f t="shared" si="9"/>
        <v>0</v>
      </c>
      <c r="J22" s="52">
        <f t="shared" si="9"/>
        <v>10656.4</v>
      </c>
      <c r="K22" s="53">
        <f t="shared" si="1"/>
        <v>-48944.600000000006</v>
      </c>
      <c r="L22" s="4">
        <f t="shared" si="2"/>
        <v>17.879565779097664</v>
      </c>
    </row>
    <row r="23" spans="1:12" ht="18.75" customHeight="1">
      <c r="A23" s="9" t="s">
        <v>116</v>
      </c>
      <c r="B23" s="36"/>
      <c r="C23" s="52"/>
      <c r="D23" s="52"/>
      <c r="E23" s="52"/>
      <c r="F23" s="52"/>
      <c r="G23" s="52"/>
      <c r="H23" s="52"/>
      <c r="I23" s="52"/>
      <c r="J23" s="52"/>
      <c r="K23" s="53"/>
      <c r="L23" s="4"/>
    </row>
    <row r="24" spans="1:12" ht="18.75" customHeight="1">
      <c r="A24" s="63" t="s">
        <v>117</v>
      </c>
      <c r="B24" s="36"/>
      <c r="C24" s="52">
        <f t="shared" si="7"/>
        <v>25262.5</v>
      </c>
      <c r="D24" s="52"/>
      <c r="E24" s="24">
        <v>25262.5</v>
      </c>
      <c r="F24" s="52"/>
      <c r="G24" s="52">
        <f t="shared" si="8"/>
        <v>0</v>
      </c>
      <c r="H24" s="52"/>
      <c r="I24" s="52"/>
      <c r="J24" s="52"/>
      <c r="K24" s="53">
        <f t="shared" si="1"/>
        <v>-25262.5</v>
      </c>
      <c r="L24" s="4">
        <f t="shared" si="2"/>
        <v>0</v>
      </c>
    </row>
    <row r="25" spans="1:12" ht="24" customHeight="1">
      <c r="A25" s="63" t="s">
        <v>118</v>
      </c>
      <c r="B25" s="36"/>
      <c r="C25" s="52">
        <f t="shared" si="7"/>
        <v>8747.800000000001</v>
      </c>
      <c r="D25" s="52"/>
      <c r="E25" s="24">
        <v>8340.2</v>
      </c>
      <c r="F25" s="52">
        <v>407.6</v>
      </c>
      <c r="G25" s="52">
        <f t="shared" si="8"/>
        <v>0</v>
      </c>
      <c r="H25" s="52"/>
      <c r="I25" s="52"/>
      <c r="J25" s="52"/>
      <c r="K25" s="53">
        <f t="shared" si="1"/>
        <v>-8747.800000000001</v>
      </c>
      <c r="L25" s="4">
        <f t="shared" si="2"/>
        <v>0</v>
      </c>
    </row>
    <row r="26" spans="1:12" ht="22.5" customHeight="1">
      <c r="A26" s="63" t="s">
        <v>119</v>
      </c>
      <c r="B26" s="36"/>
      <c r="C26" s="52">
        <f t="shared" si="7"/>
        <v>14931.3</v>
      </c>
      <c r="D26" s="52"/>
      <c r="E26" s="24">
        <v>5467.4</v>
      </c>
      <c r="F26" s="52">
        <v>9463.9</v>
      </c>
      <c r="G26" s="52">
        <f t="shared" si="8"/>
        <v>0</v>
      </c>
      <c r="H26" s="52"/>
      <c r="I26" s="52"/>
      <c r="J26" s="52"/>
      <c r="K26" s="53">
        <f t="shared" si="1"/>
        <v>-14931.3</v>
      </c>
      <c r="L26" s="4">
        <f t="shared" si="2"/>
        <v>0</v>
      </c>
    </row>
    <row r="27" spans="1:12" ht="24" customHeight="1">
      <c r="A27" s="63" t="s">
        <v>120</v>
      </c>
      <c r="B27" s="36"/>
      <c r="C27" s="52">
        <f t="shared" si="7"/>
        <v>459.4</v>
      </c>
      <c r="D27" s="52"/>
      <c r="E27" s="52"/>
      <c r="F27" s="52">
        <v>459.4</v>
      </c>
      <c r="G27" s="52">
        <f t="shared" si="8"/>
        <v>459.4</v>
      </c>
      <c r="H27" s="52"/>
      <c r="I27" s="52"/>
      <c r="J27" s="52">
        <v>459.4</v>
      </c>
      <c r="K27" s="53">
        <f t="shared" si="1"/>
        <v>0</v>
      </c>
      <c r="L27" s="4">
        <f t="shared" si="2"/>
        <v>100</v>
      </c>
    </row>
    <row r="28" spans="1:12" ht="19.5" customHeight="1">
      <c r="A28" s="63" t="s">
        <v>121</v>
      </c>
      <c r="B28" s="36"/>
      <c r="C28" s="52">
        <f t="shared" si="7"/>
        <v>10200</v>
      </c>
      <c r="D28" s="52"/>
      <c r="E28" s="52"/>
      <c r="F28" s="52">
        <v>10200</v>
      </c>
      <c r="G28" s="52">
        <f t="shared" si="8"/>
        <v>10197</v>
      </c>
      <c r="H28" s="52"/>
      <c r="I28" s="52"/>
      <c r="J28" s="52">
        <v>10197</v>
      </c>
      <c r="K28" s="53">
        <f t="shared" si="1"/>
        <v>-3</v>
      </c>
      <c r="L28" s="4">
        <f t="shared" si="2"/>
        <v>99.97058823529412</v>
      </c>
    </row>
    <row r="29" spans="1:12" ht="17.25" customHeight="1">
      <c r="A29" s="7" t="s">
        <v>13</v>
      </c>
      <c r="B29" s="19"/>
      <c r="C29" s="54">
        <f>C30+C31</f>
        <v>45312.2</v>
      </c>
      <c r="D29" s="54">
        <f aca="true" t="shared" si="10" ref="D29:J29">D30+D31</f>
        <v>0</v>
      </c>
      <c r="E29" s="54">
        <f t="shared" si="10"/>
        <v>20000</v>
      </c>
      <c r="F29" s="54">
        <f t="shared" si="10"/>
        <v>25312.2</v>
      </c>
      <c r="G29" s="54">
        <f t="shared" si="10"/>
        <v>0</v>
      </c>
      <c r="H29" s="54">
        <f t="shared" si="10"/>
        <v>0</v>
      </c>
      <c r="I29" s="54">
        <f t="shared" si="10"/>
        <v>0</v>
      </c>
      <c r="J29" s="54">
        <f t="shared" si="10"/>
        <v>0</v>
      </c>
      <c r="K29" s="53">
        <f t="shared" si="1"/>
        <v>-45312.2</v>
      </c>
      <c r="L29" s="4">
        <f t="shared" si="2"/>
        <v>0</v>
      </c>
    </row>
    <row r="30" spans="1:12" ht="66" customHeight="1">
      <c r="A30" s="9" t="s">
        <v>63</v>
      </c>
      <c r="B30" s="36" t="s">
        <v>29</v>
      </c>
      <c r="C30" s="55">
        <f>D30+E30+F30</f>
        <v>43312.2</v>
      </c>
      <c r="D30" s="55"/>
      <c r="E30" s="55">
        <v>20000</v>
      </c>
      <c r="F30" s="55">
        <v>23312.2</v>
      </c>
      <c r="G30" s="55">
        <f>H30+I30+J30</f>
        <v>0</v>
      </c>
      <c r="H30" s="55"/>
      <c r="I30" s="55"/>
      <c r="J30" s="55"/>
      <c r="K30" s="55">
        <f t="shared" si="1"/>
        <v>-43312.2</v>
      </c>
      <c r="L30" s="12">
        <f t="shared" si="2"/>
        <v>0</v>
      </c>
    </row>
    <row r="31" spans="1:12" ht="90.75" customHeight="1">
      <c r="A31" s="39" t="s">
        <v>94</v>
      </c>
      <c r="B31" s="36" t="s">
        <v>29</v>
      </c>
      <c r="C31" s="55">
        <f>D31+E31+F31</f>
        <v>2000</v>
      </c>
      <c r="D31" s="55"/>
      <c r="E31" s="55"/>
      <c r="F31" s="55">
        <v>2000</v>
      </c>
      <c r="G31" s="55">
        <f>H31+I31+J31</f>
        <v>0</v>
      </c>
      <c r="H31" s="55"/>
      <c r="I31" s="55"/>
      <c r="J31" s="55"/>
      <c r="K31" s="55">
        <f t="shared" si="1"/>
        <v>-2000</v>
      </c>
      <c r="L31" s="12">
        <f t="shared" si="2"/>
        <v>0</v>
      </c>
    </row>
    <row r="32" spans="1:12" ht="33" customHeight="1">
      <c r="A32" s="11" t="s">
        <v>17</v>
      </c>
      <c r="B32" s="37"/>
      <c r="C32" s="56">
        <f aca="true" t="shared" si="11" ref="C32:J32">C33+C53</f>
        <v>303938.3</v>
      </c>
      <c r="D32" s="56">
        <f t="shared" si="11"/>
        <v>0</v>
      </c>
      <c r="E32" s="56">
        <f t="shared" si="11"/>
        <v>21550</v>
      </c>
      <c r="F32" s="56">
        <f t="shared" si="11"/>
        <v>282388.3</v>
      </c>
      <c r="G32" s="56">
        <f t="shared" si="11"/>
        <v>123659.50000000001</v>
      </c>
      <c r="H32" s="56">
        <f t="shared" si="11"/>
        <v>0</v>
      </c>
      <c r="I32" s="56">
        <f t="shared" si="11"/>
        <v>0</v>
      </c>
      <c r="J32" s="56">
        <f t="shared" si="11"/>
        <v>123659.50000000001</v>
      </c>
      <c r="K32" s="56">
        <f t="shared" si="1"/>
        <v>-180278.8</v>
      </c>
      <c r="L32" s="13">
        <f t="shared" si="2"/>
        <v>40.68572470136209</v>
      </c>
    </row>
    <row r="33" spans="1:12" ht="27.75" customHeight="1">
      <c r="A33" s="7" t="s">
        <v>14</v>
      </c>
      <c r="B33" s="19"/>
      <c r="C33" s="50">
        <f>C34+C36+C38+C40+C42+C44+C46+C48+C50+C52</f>
        <v>293638.3</v>
      </c>
      <c r="D33" s="50">
        <f aca="true" t="shared" si="12" ref="D33:J33">D34+D36+D38+D40+D42+D44+D46+D48+D50+D52</f>
        <v>0</v>
      </c>
      <c r="E33" s="50">
        <f t="shared" si="12"/>
        <v>11250</v>
      </c>
      <c r="F33" s="50">
        <f t="shared" si="12"/>
        <v>282388.3</v>
      </c>
      <c r="G33" s="50">
        <f t="shared" si="12"/>
        <v>123659.50000000001</v>
      </c>
      <c r="H33" s="50">
        <f t="shared" si="12"/>
        <v>0</v>
      </c>
      <c r="I33" s="50">
        <f t="shared" si="12"/>
        <v>0</v>
      </c>
      <c r="J33" s="50">
        <f t="shared" si="12"/>
        <v>123659.50000000001</v>
      </c>
      <c r="K33" s="50">
        <f t="shared" si="1"/>
        <v>-169978.8</v>
      </c>
      <c r="L33" s="32">
        <f t="shared" si="2"/>
        <v>42.11286470463833</v>
      </c>
    </row>
    <row r="34" spans="1:12" ht="66.75" customHeight="1">
      <c r="A34" s="8" t="s">
        <v>42</v>
      </c>
      <c r="B34" s="36" t="s">
        <v>29</v>
      </c>
      <c r="C34" s="55">
        <f aca="true" t="shared" si="13" ref="C34:C52">D34+E34+F34</f>
        <v>14982.6</v>
      </c>
      <c r="D34" s="55"/>
      <c r="E34" s="55"/>
      <c r="F34" s="55">
        <v>14982.6</v>
      </c>
      <c r="G34" s="55">
        <f>H34+I34+J34</f>
        <v>9422.2</v>
      </c>
      <c r="H34" s="55"/>
      <c r="I34" s="55"/>
      <c r="J34" s="55">
        <v>9422.2</v>
      </c>
      <c r="K34" s="55">
        <f t="shared" si="1"/>
        <v>-5560.4</v>
      </c>
      <c r="L34" s="12">
        <f t="shared" si="2"/>
        <v>62.8876163015765</v>
      </c>
    </row>
    <row r="35" spans="1:12" ht="45.75" customHeight="1">
      <c r="A35" s="41" t="s">
        <v>64</v>
      </c>
      <c r="B35" s="36"/>
      <c r="C35" s="55">
        <f t="shared" si="13"/>
        <v>352.2</v>
      </c>
      <c r="D35" s="55"/>
      <c r="E35" s="55"/>
      <c r="F35" s="55">
        <v>352.2</v>
      </c>
      <c r="G35" s="55">
        <f>H35+I35+J35</f>
        <v>102.5</v>
      </c>
      <c r="H35" s="55"/>
      <c r="I35" s="55"/>
      <c r="J35" s="55">
        <v>102.5</v>
      </c>
      <c r="K35" s="55">
        <f t="shared" si="1"/>
        <v>-249.7</v>
      </c>
      <c r="L35" s="12">
        <f t="shared" si="2"/>
        <v>29.102782509937537</v>
      </c>
    </row>
    <row r="36" spans="1:12" ht="71.25" customHeight="1">
      <c r="A36" s="8" t="s">
        <v>43</v>
      </c>
      <c r="B36" s="36" t="s">
        <v>29</v>
      </c>
      <c r="C36" s="55">
        <f t="shared" si="13"/>
        <v>93536.8</v>
      </c>
      <c r="D36" s="55"/>
      <c r="E36" s="55"/>
      <c r="F36" s="55">
        <v>93536.8</v>
      </c>
      <c r="G36" s="55">
        <f aca="true" t="shared" si="14" ref="G36:G54">H36+I36+J36</f>
        <v>62518.9</v>
      </c>
      <c r="H36" s="55"/>
      <c r="I36" s="55"/>
      <c r="J36" s="55">
        <v>62518.9</v>
      </c>
      <c r="K36" s="55">
        <f t="shared" si="1"/>
        <v>-31017.9</v>
      </c>
      <c r="L36" s="12">
        <f t="shared" si="2"/>
        <v>66.83882707127034</v>
      </c>
    </row>
    <row r="37" spans="1:12" ht="47.25" customHeight="1">
      <c r="A37" s="41" t="s">
        <v>65</v>
      </c>
      <c r="B37" s="36"/>
      <c r="C37" s="55">
        <f t="shared" si="13"/>
        <v>1373.3</v>
      </c>
      <c r="D37" s="55"/>
      <c r="E37" s="55"/>
      <c r="F37" s="55">
        <v>1373.3</v>
      </c>
      <c r="G37" s="55">
        <f t="shared" si="14"/>
        <v>764.6</v>
      </c>
      <c r="H37" s="55"/>
      <c r="I37" s="55"/>
      <c r="J37" s="55">
        <v>764.6</v>
      </c>
      <c r="K37" s="55">
        <f t="shared" si="1"/>
        <v>-608.6999999999999</v>
      </c>
      <c r="L37" s="12">
        <f t="shared" si="2"/>
        <v>55.67610864341368</v>
      </c>
    </row>
    <row r="38" spans="1:12" ht="63" customHeight="1">
      <c r="A38" s="8" t="s">
        <v>44</v>
      </c>
      <c r="B38" s="36" t="s">
        <v>29</v>
      </c>
      <c r="C38" s="55">
        <f t="shared" si="13"/>
        <v>29119.7</v>
      </c>
      <c r="D38" s="55"/>
      <c r="E38" s="55">
        <v>11250</v>
      </c>
      <c r="F38" s="55">
        <v>17869.7</v>
      </c>
      <c r="G38" s="55">
        <f t="shared" si="14"/>
        <v>15552.8</v>
      </c>
      <c r="H38" s="55"/>
      <c r="I38" s="55"/>
      <c r="J38" s="55">
        <v>15552.8</v>
      </c>
      <c r="K38" s="55">
        <f t="shared" si="1"/>
        <v>-13566.900000000001</v>
      </c>
      <c r="L38" s="12">
        <f t="shared" si="2"/>
        <v>53.40989089860129</v>
      </c>
    </row>
    <row r="39" spans="1:12" ht="47.25" customHeight="1">
      <c r="A39" s="8" t="s">
        <v>66</v>
      </c>
      <c r="B39" s="36"/>
      <c r="C39" s="55">
        <f t="shared" si="13"/>
        <v>373.7</v>
      </c>
      <c r="D39" s="55"/>
      <c r="E39" s="55"/>
      <c r="F39" s="55">
        <v>373.7</v>
      </c>
      <c r="G39" s="55">
        <f t="shared" si="14"/>
        <v>147.4</v>
      </c>
      <c r="H39" s="55"/>
      <c r="I39" s="55"/>
      <c r="J39" s="55">
        <v>147.4</v>
      </c>
      <c r="K39" s="55">
        <f t="shared" si="1"/>
        <v>-226.29999999999998</v>
      </c>
      <c r="L39" s="12">
        <f t="shared" si="2"/>
        <v>39.443403799839444</v>
      </c>
    </row>
    <row r="40" spans="1:12" ht="63" customHeight="1">
      <c r="A40" s="44" t="s">
        <v>67</v>
      </c>
      <c r="B40" s="36" t="s">
        <v>29</v>
      </c>
      <c r="C40" s="55">
        <f t="shared" si="13"/>
        <v>53442.9</v>
      </c>
      <c r="D40" s="55"/>
      <c r="E40" s="55"/>
      <c r="F40" s="55">
        <v>53442.9</v>
      </c>
      <c r="G40" s="55">
        <f>H40+I40+J40</f>
        <v>17927.5</v>
      </c>
      <c r="H40" s="55"/>
      <c r="I40" s="55"/>
      <c r="J40" s="55">
        <v>17927.5</v>
      </c>
      <c r="K40" s="55">
        <f t="shared" si="1"/>
        <v>-35515.4</v>
      </c>
      <c r="L40" s="12">
        <f t="shared" si="2"/>
        <v>33.545148186194986</v>
      </c>
    </row>
    <row r="41" spans="1:12" ht="51.75" customHeight="1">
      <c r="A41" s="8" t="s">
        <v>68</v>
      </c>
      <c r="B41" s="36"/>
      <c r="C41" s="55">
        <f t="shared" si="13"/>
        <v>1186.8</v>
      </c>
      <c r="D41" s="55"/>
      <c r="E41" s="55"/>
      <c r="F41" s="55">
        <v>1186.8</v>
      </c>
      <c r="G41" s="55">
        <f t="shared" si="14"/>
        <v>195</v>
      </c>
      <c r="H41" s="55"/>
      <c r="I41" s="55"/>
      <c r="J41" s="55">
        <v>195</v>
      </c>
      <c r="K41" s="55">
        <f t="shared" si="1"/>
        <v>-991.8</v>
      </c>
      <c r="L41" s="12">
        <f t="shared" si="2"/>
        <v>16.430738119312437</v>
      </c>
    </row>
    <row r="42" spans="1:12" ht="78" customHeight="1">
      <c r="A42" s="8" t="s">
        <v>45</v>
      </c>
      <c r="B42" s="36" t="s">
        <v>29</v>
      </c>
      <c r="C42" s="55">
        <f t="shared" si="13"/>
        <v>51556.3</v>
      </c>
      <c r="D42" s="55"/>
      <c r="E42" s="55"/>
      <c r="F42" s="55">
        <v>51556.3</v>
      </c>
      <c r="G42" s="55">
        <f t="shared" si="14"/>
        <v>215.5</v>
      </c>
      <c r="H42" s="55"/>
      <c r="I42" s="55"/>
      <c r="J42" s="55">
        <v>215.5</v>
      </c>
      <c r="K42" s="55">
        <f t="shared" si="1"/>
        <v>-51340.8</v>
      </c>
      <c r="L42" s="12">
        <f t="shared" si="2"/>
        <v>0.4179896540287026</v>
      </c>
    </row>
    <row r="43" spans="1:12" ht="49.5" customHeight="1">
      <c r="A43" s="8" t="s">
        <v>69</v>
      </c>
      <c r="B43" s="36"/>
      <c r="C43" s="55">
        <f t="shared" si="13"/>
        <v>1891</v>
      </c>
      <c r="D43" s="55"/>
      <c r="E43" s="55"/>
      <c r="F43" s="55">
        <v>1891</v>
      </c>
      <c r="G43" s="55">
        <f t="shared" si="14"/>
        <v>215.5</v>
      </c>
      <c r="H43" s="55"/>
      <c r="I43" s="55"/>
      <c r="J43" s="55">
        <v>215.5</v>
      </c>
      <c r="K43" s="55">
        <f t="shared" si="1"/>
        <v>-1675.5</v>
      </c>
      <c r="L43" s="12">
        <f t="shared" si="2"/>
        <v>11.396086726599682</v>
      </c>
    </row>
    <row r="44" spans="1:12" ht="80.25" customHeight="1">
      <c r="A44" s="9" t="s">
        <v>70</v>
      </c>
      <c r="B44" s="36" t="s">
        <v>29</v>
      </c>
      <c r="C44" s="55">
        <f t="shared" si="13"/>
        <v>10000</v>
      </c>
      <c r="D44" s="55"/>
      <c r="E44" s="55"/>
      <c r="F44" s="55">
        <v>10000</v>
      </c>
      <c r="G44" s="55">
        <f>H44+I44+J44</f>
        <v>22.6</v>
      </c>
      <c r="H44" s="55"/>
      <c r="I44" s="55"/>
      <c r="J44" s="55">
        <v>22.6</v>
      </c>
      <c r="K44" s="55">
        <f t="shared" si="1"/>
        <v>-9977.4</v>
      </c>
      <c r="L44" s="12">
        <f t="shared" si="2"/>
        <v>0.22600000000000003</v>
      </c>
    </row>
    <row r="45" spans="1:12" ht="50.25" customHeight="1">
      <c r="A45" s="8" t="s">
        <v>71</v>
      </c>
      <c r="B45" s="36"/>
      <c r="C45" s="55">
        <f t="shared" si="13"/>
        <v>1442</v>
      </c>
      <c r="D45" s="55"/>
      <c r="E45" s="55"/>
      <c r="F45" s="52">
        <v>1442</v>
      </c>
      <c r="G45" s="55">
        <f t="shared" si="14"/>
        <v>22.6</v>
      </c>
      <c r="H45" s="55"/>
      <c r="I45" s="55"/>
      <c r="J45" s="55">
        <v>22.6</v>
      </c>
      <c r="K45" s="55">
        <f t="shared" si="1"/>
        <v>-1419.4</v>
      </c>
      <c r="L45" s="12">
        <f t="shared" si="2"/>
        <v>1.5672676837725381</v>
      </c>
    </row>
    <row r="46" spans="1:12" ht="78.75" customHeight="1">
      <c r="A46" s="8" t="s">
        <v>72</v>
      </c>
      <c r="B46" s="36" t="s">
        <v>29</v>
      </c>
      <c r="C46" s="55">
        <f t="shared" si="13"/>
        <v>18000</v>
      </c>
      <c r="D46" s="55"/>
      <c r="E46" s="55"/>
      <c r="F46" s="55">
        <v>18000</v>
      </c>
      <c r="G46" s="55">
        <f t="shared" si="14"/>
        <v>18000</v>
      </c>
      <c r="H46" s="55"/>
      <c r="I46" s="55"/>
      <c r="J46" s="55">
        <v>18000</v>
      </c>
      <c r="K46" s="55">
        <f t="shared" si="1"/>
        <v>0</v>
      </c>
      <c r="L46" s="12">
        <f t="shared" si="2"/>
        <v>100</v>
      </c>
    </row>
    <row r="47" spans="1:12" ht="48.75" customHeight="1">
      <c r="A47" s="8" t="s">
        <v>69</v>
      </c>
      <c r="B47" s="36"/>
      <c r="C47" s="55">
        <f t="shared" si="13"/>
        <v>2413.3</v>
      </c>
      <c r="D47" s="55"/>
      <c r="E47" s="55"/>
      <c r="F47" s="55">
        <v>2413.3</v>
      </c>
      <c r="G47" s="55">
        <f>H47+I47+J47</f>
        <v>2413.3</v>
      </c>
      <c r="H47" s="55"/>
      <c r="I47" s="55"/>
      <c r="J47" s="55">
        <v>2413.3</v>
      </c>
      <c r="K47" s="55">
        <f t="shared" si="1"/>
        <v>0</v>
      </c>
      <c r="L47" s="12">
        <f t="shared" si="2"/>
        <v>100</v>
      </c>
    </row>
    <row r="48" spans="1:12" ht="129.75" customHeight="1">
      <c r="A48" s="8" t="s">
        <v>55</v>
      </c>
      <c r="B48" s="36" t="s">
        <v>29</v>
      </c>
      <c r="C48" s="55">
        <f t="shared" si="13"/>
        <v>10000</v>
      </c>
      <c r="D48" s="55"/>
      <c r="E48" s="55"/>
      <c r="F48" s="55">
        <v>10000</v>
      </c>
      <c r="G48" s="55">
        <f t="shared" si="14"/>
        <v>0</v>
      </c>
      <c r="H48" s="55"/>
      <c r="I48" s="55"/>
      <c r="J48" s="55"/>
      <c r="K48" s="55">
        <f t="shared" si="1"/>
        <v>-10000</v>
      </c>
      <c r="L48" s="12">
        <f t="shared" si="2"/>
        <v>0</v>
      </c>
    </row>
    <row r="49" spans="1:12" ht="48.75" customHeight="1">
      <c r="A49" s="8" t="s">
        <v>68</v>
      </c>
      <c r="B49" s="36" t="s">
        <v>29</v>
      </c>
      <c r="C49" s="55">
        <f t="shared" si="13"/>
        <v>1695.6</v>
      </c>
      <c r="D49" s="55"/>
      <c r="E49" s="55"/>
      <c r="F49" s="55">
        <v>1695.6</v>
      </c>
      <c r="G49" s="55">
        <f>H49+I49+J49</f>
        <v>0</v>
      </c>
      <c r="H49" s="55"/>
      <c r="I49" s="55"/>
      <c r="J49" s="55"/>
      <c r="K49" s="55">
        <f t="shared" si="1"/>
        <v>-1695.6</v>
      </c>
      <c r="L49" s="12">
        <f t="shared" si="2"/>
        <v>0</v>
      </c>
    </row>
    <row r="50" spans="1:12" ht="126" customHeight="1">
      <c r="A50" s="8" t="s">
        <v>56</v>
      </c>
      <c r="B50" s="36" t="s">
        <v>29</v>
      </c>
      <c r="C50" s="55">
        <f t="shared" si="13"/>
        <v>10000</v>
      </c>
      <c r="D50" s="55"/>
      <c r="E50" s="55"/>
      <c r="F50" s="55">
        <v>10000</v>
      </c>
      <c r="G50" s="55">
        <f t="shared" si="14"/>
        <v>0</v>
      </c>
      <c r="H50" s="55"/>
      <c r="I50" s="55"/>
      <c r="J50" s="55"/>
      <c r="K50" s="55">
        <f t="shared" si="1"/>
        <v>-10000</v>
      </c>
      <c r="L50" s="12">
        <f t="shared" si="2"/>
        <v>0</v>
      </c>
    </row>
    <row r="51" spans="1:12" ht="48.75" customHeight="1">
      <c r="A51" s="8" t="s">
        <v>69</v>
      </c>
      <c r="B51" s="36"/>
      <c r="C51" s="55">
        <f t="shared" si="13"/>
        <v>799.6</v>
      </c>
      <c r="D51" s="55"/>
      <c r="E51" s="55"/>
      <c r="F51" s="55">
        <v>799.6</v>
      </c>
      <c r="G51" s="55">
        <f t="shared" si="14"/>
        <v>0</v>
      </c>
      <c r="H51" s="55"/>
      <c r="I51" s="55"/>
      <c r="J51" s="55"/>
      <c r="K51" s="55">
        <f t="shared" si="1"/>
        <v>-799.6</v>
      </c>
      <c r="L51" s="12">
        <f t="shared" si="2"/>
        <v>0</v>
      </c>
    </row>
    <row r="52" spans="1:12" ht="66.75" customHeight="1">
      <c r="A52" s="8" t="s">
        <v>124</v>
      </c>
      <c r="B52" s="36" t="s">
        <v>29</v>
      </c>
      <c r="C52" s="55">
        <f t="shared" si="13"/>
        <v>3000</v>
      </c>
      <c r="D52" s="55"/>
      <c r="E52" s="55"/>
      <c r="F52" s="55">
        <v>3000</v>
      </c>
      <c r="G52" s="55">
        <f>H52+I52+J52</f>
        <v>0</v>
      </c>
      <c r="H52" s="55"/>
      <c r="I52" s="55"/>
      <c r="J52" s="58"/>
      <c r="K52" s="55">
        <f t="shared" si="1"/>
        <v>-3000</v>
      </c>
      <c r="L52" s="12">
        <f t="shared" si="2"/>
        <v>0</v>
      </c>
    </row>
    <row r="53" spans="1:12" ht="29.25" customHeight="1">
      <c r="A53" s="10" t="s">
        <v>40</v>
      </c>
      <c r="B53" s="36"/>
      <c r="C53" s="55">
        <f aca="true" t="shared" si="15" ref="C53:J53">C54</f>
        <v>10300</v>
      </c>
      <c r="D53" s="55">
        <f t="shared" si="15"/>
        <v>0</v>
      </c>
      <c r="E53" s="55">
        <f t="shared" si="15"/>
        <v>10300</v>
      </c>
      <c r="F53" s="55">
        <f t="shared" si="15"/>
        <v>0</v>
      </c>
      <c r="G53" s="55">
        <f t="shared" si="14"/>
        <v>0</v>
      </c>
      <c r="H53" s="55">
        <f t="shared" si="15"/>
        <v>0</v>
      </c>
      <c r="I53" s="55">
        <f t="shared" si="15"/>
        <v>0</v>
      </c>
      <c r="J53" s="55">
        <f t="shared" si="15"/>
        <v>0</v>
      </c>
      <c r="K53" s="55">
        <f t="shared" si="1"/>
        <v>-10300</v>
      </c>
      <c r="L53" s="12">
        <f t="shared" si="2"/>
        <v>0</v>
      </c>
    </row>
    <row r="54" spans="1:12" ht="37.5" customHeight="1">
      <c r="A54" s="9" t="s">
        <v>106</v>
      </c>
      <c r="B54" s="36" t="s">
        <v>29</v>
      </c>
      <c r="C54" s="55">
        <f>D54+E54+F54</f>
        <v>10300</v>
      </c>
      <c r="D54" s="55"/>
      <c r="E54" s="55">
        <v>10300</v>
      </c>
      <c r="F54" s="55"/>
      <c r="G54" s="55">
        <f t="shared" si="14"/>
        <v>0</v>
      </c>
      <c r="H54" s="55"/>
      <c r="I54" s="55"/>
      <c r="J54" s="55"/>
      <c r="K54" s="55">
        <f t="shared" si="1"/>
        <v>-10300</v>
      </c>
      <c r="L54" s="12">
        <f t="shared" si="2"/>
        <v>0</v>
      </c>
    </row>
    <row r="55" spans="1:12" ht="35.25" customHeight="1">
      <c r="A55" s="6" t="s">
        <v>32</v>
      </c>
      <c r="B55" s="6"/>
      <c r="C55" s="56">
        <f>C56</f>
        <v>30939.2</v>
      </c>
      <c r="D55" s="56">
        <f aca="true" t="shared" si="16" ref="D55:J55">D56</f>
        <v>0</v>
      </c>
      <c r="E55" s="56">
        <f t="shared" si="16"/>
        <v>0</v>
      </c>
      <c r="F55" s="56">
        <f t="shared" si="16"/>
        <v>30939.2</v>
      </c>
      <c r="G55" s="56">
        <f t="shared" si="16"/>
        <v>5809.1</v>
      </c>
      <c r="H55" s="56">
        <f t="shared" si="16"/>
        <v>0</v>
      </c>
      <c r="I55" s="56">
        <f t="shared" si="16"/>
        <v>0</v>
      </c>
      <c r="J55" s="56">
        <f t="shared" si="16"/>
        <v>5809.1</v>
      </c>
      <c r="K55" s="56">
        <f t="shared" si="1"/>
        <v>-25130.1</v>
      </c>
      <c r="L55" s="13">
        <f t="shared" si="2"/>
        <v>18.77585716502043</v>
      </c>
    </row>
    <row r="56" spans="1:12" ht="27" customHeight="1">
      <c r="A56" s="7" t="s">
        <v>33</v>
      </c>
      <c r="B56" s="36"/>
      <c r="C56" s="50">
        <f>C57+C59+C61+C62+C63</f>
        <v>30939.2</v>
      </c>
      <c r="D56" s="50">
        <f aca="true" t="shared" si="17" ref="D56:J56">D57+D59+D61+D62+D63</f>
        <v>0</v>
      </c>
      <c r="E56" s="50">
        <f t="shared" si="17"/>
        <v>0</v>
      </c>
      <c r="F56" s="50">
        <f t="shared" si="17"/>
        <v>30939.2</v>
      </c>
      <c r="G56" s="50">
        <f t="shared" si="17"/>
        <v>5809.1</v>
      </c>
      <c r="H56" s="50">
        <f t="shared" si="17"/>
        <v>0</v>
      </c>
      <c r="I56" s="50">
        <f t="shared" si="17"/>
        <v>0</v>
      </c>
      <c r="J56" s="50">
        <f t="shared" si="17"/>
        <v>5809.1</v>
      </c>
      <c r="K56" s="50">
        <f t="shared" si="1"/>
        <v>-25130.1</v>
      </c>
      <c r="L56" s="32">
        <f t="shared" si="2"/>
        <v>18.77585716502043</v>
      </c>
    </row>
    <row r="57" spans="1:12" ht="81" customHeight="1">
      <c r="A57" s="47" t="s">
        <v>51</v>
      </c>
      <c r="B57" s="36" t="s">
        <v>29</v>
      </c>
      <c r="C57" s="55">
        <f aca="true" t="shared" si="18" ref="C57:C63">D57+E57+F57</f>
        <v>2767.5</v>
      </c>
      <c r="D57" s="55"/>
      <c r="E57" s="55"/>
      <c r="F57" s="55">
        <v>2767.5</v>
      </c>
      <c r="G57" s="55">
        <f>H57+I57+J57</f>
        <v>2767.5</v>
      </c>
      <c r="H57" s="55"/>
      <c r="I57" s="55"/>
      <c r="J57" s="55">
        <v>2767.5</v>
      </c>
      <c r="K57" s="55">
        <f t="shared" si="1"/>
        <v>0</v>
      </c>
      <c r="L57" s="12">
        <f t="shared" si="2"/>
        <v>100</v>
      </c>
    </row>
    <row r="58" spans="1:12" ht="51.75" customHeight="1">
      <c r="A58" s="8" t="s">
        <v>74</v>
      </c>
      <c r="B58" s="36"/>
      <c r="C58" s="55">
        <f t="shared" si="18"/>
        <v>2767.5</v>
      </c>
      <c r="D58" s="55"/>
      <c r="E58" s="55"/>
      <c r="F58" s="55">
        <v>2767.5</v>
      </c>
      <c r="G58" s="55">
        <f aca="true" t="shared" si="19" ref="G58:G63">H58+I58+J58</f>
        <v>2767.5</v>
      </c>
      <c r="H58" s="55"/>
      <c r="I58" s="55"/>
      <c r="J58" s="55">
        <v>2767.5</v>
      </c>
      <c r="K58" s="55">
        <f t="shared" si="1"/>
        <v>0</v>
      </c>
      <c r="L58" s="12">
        <f t="shared" si="2"/>
        <v>100</v>
      </c>
    </row>
    <row r="59" spans="1:12" ht="63.75" customHeight="1">
      <c r="A59" s="45" t="s">
        <v>52</v>
      </c>
      <c r="B59" s="36" t="s">
        <v>29</v>
      </c>
      <c r="C59" s="55">
        <f t="shared" si="18"/>
        <v>20531.9</v>
      </c>
      <c r="D59" s="55"/>
      <c r="E59" s="55"/>
      <c r="F59" s="55">
        <v>20531.9</v>
      </c>
      <c r="G59" s="55">
        <f t="shared" si="19"/>
        <v>1638.5</v>
      </c>
      <c r="H59" s="55"/>
      <c r="I59" s="55"/>
      <c r="J59" s="55">
        <v>1638.5</v>
      </c>
      <c r="K59" s="55">
        <f t="shared" si="1"/>
        <v>-18893.4</v>
      </c>
      <c r="L59" s="12">
        <f t="shared" si="2"/>
        <v>7.980264856150672</v>
      </c>
    </row>
    <row r="60" spans="1:12" ht="48" customHeight="1">
      <c r="A60" s="44" t="s">
        <v>75</v>
      </c>
      <c r="B60" s="36"/>
      <c r="C60" s="55">
        <f t="shared" si="18"/>
        <v>1880.9</v>
      </c>
      <c r="D60" s="55"/>
      <c r="E60" s="55"/>
      <c r="F60" s="55">
        <v>1880.9</v>
      </c>
      <c r="G60" s="55">
        <f t="shared" si="19"/>
        <v>1638.5</v>
      </c>
      <c r="H60" s="55"/>
      <c r="I60" s="55"/>
      <c r="J60" s="55">
        <v>1638.5</v>
      </c>
      <c r="K60" s="55">
        <f t="shared" si="1"/>
        <v>-242.4000000000001</v>
      </c>
      <c r="L60" s="12">
        <f t="shared" si="2"/>
        <v>87.11255250146206</v>
      </c>
    </row>
    <row r="61" spans="1:12" ht="83.25" customHeight="1">
      <c r="A61" s="44" t="s">
        <v>79</v>
      </c>
      <c r="B61" s="36" t="s">
        <v>29</v>
      </c>
      <c r="C61" s="55">
        <f t="shared" si="18"/>
        <v>1500</v>
      </c>
      <c r="D61" s="55"/>
      <c r="E61" s="55"/>
      <c r="F61" s="55">
        <v>1500</v>
      </c>
      <c r="G61" s="55">
        <f>H61+I61+J61</f>
        <v>0</v>
      </c>
      <c r="H61" s="55"/>
      <c r="I61" s="55"/>
      <c r="J61" s="55"/>
      <c r="K61" s="55">
        <f t="shared" si="1"/>
        <v>-1500</v>
      </c>
      <c r="L61" s="12">
        <f t="shared" si="2"/>
        <v>0</v>
      </c>
    </row>
    <row r="62" spans="1:12" ht="63" customHeight="1">
      <c r="A62" s="44" t="s">
        <v>122</v>
      </c>
      <c r="B62" s="36" t="s">
        <v>29</v>
      </c>
      <c r="C62" s="55">
        <f t="shared" si="18"/>
        <v>4139.2</v>
      </c>
      <c r="D62" s="55"/>
      <c r="E62" s="55"/>
      <c r="F62" s="55">
        <v>4139.2</v>
      </c>
      <c r="G62" s="55">
        <f t="shared" si="19"/>
        <v>1403.1</v>
      </c>
      <c r="H62" s="55"/>
      <c r="I62" s="55"/>
      <c r="J62" s="55">
        <v>1403.1</v>
      </c>
      <c r="K62" s="55">
        <f t="shared" si="1"/>
        <v>-2736.1</v>
      </c>
      <c r="L62" s="12">
        <f t="shared" si="2"/>
        <v>33.89785465790491</v>
      </c>
    </row>
    <row r="63" spans="1:12" ht="80.25" customHeight="1">
      <c r="A63" s="44" t="s">
        <v>113</v>
      </c>
      <c r="B63" s="36" t="s">
        <v>29</v>
      </c>
      <c r="C63" s="55">
        <f t="shared" si="18"/>
        <v>2000.6</v>
      </c>
      <c r="D63" s="55"/>
      <c r="E63" s="55"/>
      <c r="F63" s="55">
        <v>2000.6</v>
      </c>
      <c r="G63" s="55">
        <f t="shared" si="19"/>
        <v>0</v>
      </c>
      <c r="H63" s="55"/>
      <c r="I63" s="55"/>
      <c r="J63" s="55"/>
      <c r="K63" s="55">
        <f t="shared" si="1"/>
        <v>-2000.6</v>
      </c>
      <c r="L63" s="12">
        <f t="shared" si="2"/>
        <v>0</v>
      </c>
    </row>
    <row r="64" spans="1:12" s="5" customFormat="1" ht="33.75" customHeight="1">
      <c r="A64" s="6" t="s">
        <v>19</v>
      </c>
      <c r="B64" s="6"/>
      <c r="C64" s="56">
        <f aca="true" t="shared" si="20" ref="C64:J64">C9+C19+C32+C55</f>
        <v>760410.2</v>
      </c>
      <c r="D64" s="56">
        <f t="shared" si="20"/>
        <v>0</v>
      </c>
      <c r="E64" s="56">
        <f t="shared" si="20"/>
        <v>301382</v>
      </c>
      <c r="F64" s="56">
        <f t="shared" si="20"/>
        <v>459028.2</v>
      </c>
      <c r="G64" s="56">
        <f t="shared" si="20"/>
        <v>151320.30000000002</v>
      </c>
      <c r="H64" s="56">
        <f t="shared" si="20"/>
        <v>0</v>
      </c>
      <c r="I64" s="56">
        <f t="shared" si="20"/>
        <v>0</v>
      </c>
      <c r="J64" s="56">
        <f t="shared" si="20"/>
        <v>151320.30000000002</v>
      </c>
      <c r="K64" s="56">
        <f t="shared" si="1"/>
        <v>-609089.8999999999</v>
      </c>
      <c r="L64" s="13">
        <f t="shared" si="2"/>
        <v>19.89982512070459</v>
      </c>
    </row>
    <row r="66" spans="1:6" ht="17.25" customHeight="1">
      <c r="A66" s="18" t="s">
        <v>22</v>
      </c>
      <c r="F66" s="18" t="s">
        <v>26</v>
      </c>
    </row>
    <row r="67" ht="33" customHeight="1">
      <c r="A67" s="1" t="s">
        <v>31</v>
      </c>
    </row>
    <row r="68" ht="15">
      <c r="B68" s="18"/>
    </row>
  </sheetData>
  <sheetProtection/>
  <mergeCells count="14">
    <mergeCell ref="A5:A7"/>
    <mergeCell ref="B5:B7"/>
    <mergeCell ref="A1:L1"/>
    <mergeCell ref="A2:L2"/>
    <mergeCell ref="A3:F3"/>
    <mergeCell ref="A4:L4"/>
    <mergeCell ref="C5:F5"/>
    <mergeCell ref="G5:J5"/>
    <mergeCell ref="K5:K6"/>
    <mergeCell ref="L5:L6"/>
    <mergeCell ref="C6:C7"/>
    <mergeCell ref="D6:F6"/>
    <mergeCell ref="G6:G7"/>
    <mergeCell ref="H6:J6"/>
  </mergeCells>
  <printOptions/>
  <pageMargins left="0.74" right="0.17" top="0.17" bottom="0.17" header="0.48" footer="0.25"/>
  <pageSetup fitToHeight="2" horizontalDpi="600" verticalDpi="600" orientation="landscape" paperSize="9" scale="58" r:id="rId1"/>
  <rowBreaks count="2" manualBreakCount="2">
    <brk id="29" max="11" man="1"/>
    <brk id="45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B67"/>
  <sheetViews>
    <sheetView showZeros="0" view="pageBreakPreview" zoomScale="75" zoomScaleSheetLayoutView="75" zoomScalePageLayoutView="0" workbookViewId="0" topLeftCell="A1">
      <pane xSplit="1" ySplit="8" topLeftCell="B63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A65" sqref="A65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10.1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8" customHeight="1">
      <c r="A2" s="64" t="s">
        <v>136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4" ht="15.75" customHeight="1">
      <c r="A3" s="68"/>
      <c r="B3" s="68"/>
      <c r="C3" s="68"/>
      <c r="D3" s="68"/>
      <c r="E3" s="68"/>
      <c r="F3" s="68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71" t="s">
        <v>30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9" t="s">
        <v>21</v>
      </c>
      <c r="B5" s="65" t="s">
        <v>28</v>
      </c>
      <c r="C5" s="70" t="s">
        <v>2</v>
      </c>
      <c r="D5" s="70"/>
      <c r="E5" s="70"/>
      <c r="F5" s="70"/>
      <c r="G5" s="74" t="s">
        <v>137</v>
      </c>
      <c r="H5" s="75"/>
      <c r="I5" s="75"/>
      <c r="J5" s="76"/>
      <c r="K5" s="65" t="s">
        <v>23</v>
      </c>
      <c r="L5" s="72" t="s">
        <v>25</v>
      </c>
    </row>
    <row r="6" spans="1:12" ht="29.25" customHeight="1">
      <c r="A6" s="69"/>
      <c r="B6" s="66"/>
      <c r="C6" s="70" t="s">
        <v>8</v>
      </c>
      <c r="D6" s="70" t="s">
        <v>9</v>
      </c>
      <c r="E6" s="70"/>
      <c r="F6" s="70"/>
      <c r="G6" s="77" t="s">
        <v>8</v>
      </c>
      <c r="H6" s="74" t="s">
        <v>9</v>
      </c>
      <c r="I6" s="75"/>
      <c r="J6" s="76"/>
      <c r="K6" s="67"/>
      <c r="L6" s="73"/>
    </row>
    <row r="7" spans="1:12" ht="30.75" customHeight="1">
      <c r="A7" s="69"/>
      <c r="B7" s="67"/>
      <c r="C7" s="70"/>
      <c r="D7" s="20" t="s">
        <v>10</v>
      </c>
      <c r="E7" s="20" t="s">
        <v>11</v>
      </c>
      <c r="F7" s="20" t="s">
        <v>12</v>
      </c>
      <c r="G7" s="78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22">
        <f aca="true" t="shared" si="0" ref="C9:J9">C10+C16</f>
        <v>324722090</v>
      </c>
      <c r="D9" s="22">
        <f t="shared" si="0"/>
        <v>41102590</v>
      </c>
      <c r="E9" s="22">
        <f t="shared" si="0"/>
        <v>218761900</v>
      </c>
      <c r="F9" s="22">
        <f t="shared" si="0"/>
        <v>64857600</v>
      </c>
      <c r="G9" s="22">
        <f t="shared" si="0"/>
        <v>1840000</v>
      </c>
      <c r="H9" s="22">
        <f t="shared" si="0"/>
        <v>0</v>
      </c>
      <c r="I9" s="22">
        <f t="shared" si="0"/>
        <v>0</v>
      </c>
      <c r="J9" s="22">
        <f t="shared" si="0"/>
        <v>1840000</v>
      </c>
      <c r="K9" s="31">
        <f aca="true" t="shared" si="1" ref="K9:K63">G9-C9</f>
        <v>-322882090</v>
      </c>
      <c r="L9" s="29">
        <f aca="true" t="shared" si="2" ref="L9:L63">G9/C9*100</f>
        <v>0.566638382993901</v>
      </c>
    </row>
    <row r="10" spans="1:12" ht="21" customHeight="1">
      <c r="A10" s="7" t="s">
        <v>39</v>
      </c>
      <c r="B10" s="19"/>
      <c r="C10" s="27">
        <f>C11+C12+C13+C14+C15</f>
        <v>309722090</v>
      </c>
      <c r="D10" s="27">
        <f aca="true" t="shared" si="3" ref="D10:J10">D11+D12+D13+D14+D15</f>
        <v>41102590</v>
      </c>
      <c r="E10" s="27">
        <f t="shared" si="3"/>
        <v>218761900</v>
      </c>
      <c r="F10" s="27">
        <f t="shared" si="3"/>
        <v>49857600</v>
      </c>
      <c r="G10" s="27">
        <f t="shared" si="3"/>
        <v>1840000</v>
      </c>
      <c r="H10" s="27">
        <f t="shared" si="3"/>
        <v>0</v>
      </c>
      <c r="I10" s="27">
        <f t="shared" si="3"/>
        <v>0</v>
      </c>
      <c r="J10" s="27">
        <f t="shared" si="3"/>
        <v>1840000</v>
      </c>
      <c r="K10" s="23">
        <f t="shared" si="1"/>
        <v>-307882090</v>
      </c>
      <c r="L10" s="30">
        <f t="shared" si="2"/>
        <v>0.594080971105419</v>
      </c>
    </row>
    <row r="11" spans="1:12" ht="66.75" customHeight="1">
      <c r="A11" s="61" t="s">
        <v>128</v>
      </c>
      <c r="B11" s="36" t="s">
        <v>29</v>
      </c>
      <c r="C11" s="26">
        <f>D11+E11+F11</f>
        <v>1840000</v>
      </c>
      <c r="D11" s="26"/>
      <c r="E11" s="26"/>
      <c r="F11" s="26">
        <v>1840000</v>
      </c>
      <c r="G11" s="26">
        <f>H11+I11+J11</f>
        <v>1840000</v>
      </c>
      <c r="H11" s="26"/>
      <c r="I11" s="26"/>
      <c r="J11" s="26">
        <v>1840000</v>
      </c>
      <c r="K11" s="21">
        <f t="shared" si="1"/>
        <v>0</v>
      </c>
      <c r="L11" s="4">
        <f t="shared" si="2"/>
        <v>100</v>
      </c>
    </row>
    <row r="12" spans="1:12" ht="79.5" customHeight="1">
      <c r="A12" s="16" t="s">
        <v>130</v>
      </c>
      <c r="B12" s="62" t="s">
        <v>110</v>
      </c>
      <c r="C12" s="24">
        <f>D12+E12+F12</f>
        <v>204395888</v>
      </c>
      <c r="D12" s="24"/>
      <c r="E12" s="24">
        <v>163516688</v>
      </c>
      <c r="F12" s="24">
        <v>40879200</v>
      </c>
      <c r="G12" s="24">
        <f aca="true" t="shared" si="4" ref="G12:G17">H12+I12+J12</f>
        <v>0</v>
      </c>
      <c r="H12" s="24"/>
      <c r="I12" s="24"/>
      <c r="J12" s="24"/>
      <c r="K12" s="21">
        <f t="shared" si="1"/>
        <v>-204395888</v>
      </c>
      <c r="L12" s="4">
        <f t="shared" si="2"/>
        <v>0</v>
      </c>
    </row>
    <row r="13" spans="1:12" ht="48" customHeight="1">
      <c r="A13" s="16" t="s">
        <v>131</v>
      </c>
      <c r="B13" s="62" t="s">
        <v>110</v>
      </c>
      <c r="C13" s="24">
        <f>D13+E13+F13</f>
        <v>61383612</v>
      </c>
      <c r="D13" s="24"/>
      <c r="E13" s="24">
        <v>55245212</v>
      </c>
      <c r="F13" s="24">
        <v>6138400</v>
      </c>
      <c r="G13" s="24">
        <f t="shared" si="4"/>
        <v>0</v>
      </c>
      <c r="H13" s="24"/>
      <c r="I13" s="24"/>
      <c r="J13" s="24"/>
      <c r="K13" s="21">
        <f t="shared" si="1"/>
        <v>-61383612</v>
      </c>
      <c r="L13" s="4">
        <f t="shared" si="2"/>
        <v>0</v>
      </c>
    </row>
    <row r="14" spans="1:12" ht="62.25" customHeight="1">
      <c r="A14" s="16" t="s">
        <v>134</v>
      </c>
      <c r="B14" s="62" t="s">
        <v>110</v>
      </c>
      <c r="C14" s="24">
        <f>D14+E14+F14</f>
        <v>1000000</v>
      </c>
      <c r="D14" s="24"/>
      <c r="E14" s="24"/>
      <c r="F14" s="24">
        <v>1000000</v>
      </c>
      <c r="G14" s="24">
        <f t="shared" si="4"/>
        <v>0</v>
      </c>
      <c r="H14" s="24"/>
      <c r="I14" s="24"/>
      <c r="J14" s="24"/>
      <c r="K14" s="21">
        <f t="shared" si="1"/>
        <v>-1000000</v>
      </c>
      <c r="L14" s="4">
        <f t="shared" si="2"/>
        <v>0</v>
      </c>
    </row>
    <row r="15" spans="1:12" ht="117" customHeight="1">
      <c r="A15" s="16" t="s">
        <v>138</v>
      </c>
      <c r="B15" s="62" t="s">
        <v>110</v>
      </c>
      <c r="C15" s="24">
        <f>D15+E15+F15</f>
        <v>41102590</v>
      </c>
      <c r="D15" s="24">
        <v>41102590</v>
      </c>
      <c r="E15" s="24"/>
      <c r="F15" s="24"/>
      <c r="G15" s="24">
        <f t="shared" si="4"/>
        <v>0</v>
      </c>
      <c r="H15" s="24"/>
      <c r="I15" s="24"/>
      <c r="J15" s="24"/>
      <c r="K15" s="21"/>
      <c r="L15" s="4"/>
    </row>
    <row r="16" spans="1:12" ht="43.5" customHeight="1">
      <c r="A16" s="40" t="s">
        <v>6</v>
      </c>
      <c r="B16" s="36"/>
      <c r="C16" s="25">
        <f>C17</f>
        <v>15000000</v>
      </c>
      <c r="D16" s="25">
        <f aca="true" t="shared" si="5" ref="D16:J16">D17</f>
        <v>0</v>
      </c>
      <c r="E16" s="25">
        <f t="shared" si="5"/>
        <v>0</v>
      </c>
      <c r="F16" s="25">
        <f t="shared" si="5"/>
        <v>15000000</v>
      </c>
      <c r="G16" s="25">
        <f t="shared" si="5"/>
        <v>0</v>
      </c>
      <c r="H16" s="25">
        <f t="shared" si="5"/>
        <v>0</v>
      </c>
      <c r="I16" s="25">
        <f t="shared" si="5"/>
        <v>0</v>
      </c>
      <c r="J16" s="25">
        <f t="shared" si="5"/>
        <v>0</v>
      </c>
      <c r="K16" s="21">
        <f t="shared" si="1"/>
        <v>-15000000</v>
      </c>
      <c r="L16" s="4">
        <f t="shared" si="2"/>
        <v>0</v>
      </c>
    </row>
    <row r="17" spans="1:12" ht="48.75" customHeight="1">
      <c r="A17" s="16" t="s">
        <v>7</v>
      </c>
      <c r="B17" s="36" t="s">
        <v>29</v>
      </c>
      <c r="C17" s="24">
        <f>D17+E17+F17</f>
        <v>15000000</v>
      </c>
      <c r="D17" s="24"/>
      <c r="E17" s="24"/>
      <c r="F17" s="24">
        <v>15000000</v>
      </c>
      <c r="G17" s="24">
        <f t="shared" si="4"/>
        <v>0</v>
      </c>
      <c r="H17" s="24"/>
      <c r="I17" s="24"/>
      <c r="J17" s="24"/>
      <c r="K17" s="21">
        <f t="shared" si="1"/>
        <v>-15000000</v>
      </c>
      <c r="L17" s="4">
        <f t="shared" si="2"/>
        <v>0</v>
      </c>
    </row>
    <row r="18" spans="1:12" ht="30.75" customHeight="1">
      <c r="A18" s="6" t="s">
        <v>16</v>
      </c>
      <c r="B18" s="6"/>
      <c r="C18" s="22">
        <f aca="true" t="shared" si="6" ref="C18:J18">C19+C28</f>
        <v>146921006</v>
      </c>
      <c r="D18" s="22">
        <f t="shared" si="6"/>
        <v>0</v>
      </c>
      <c r="E18" s="22">
        <f t="shared" si="6"/>
        <v>66077857</v>
      </c>
      <c r="F18" s="22">
        <f t="shared" si="6"/>
        <v>80843149</v>
      </c>
      <c r="G18" s="22">
        <f t="shared" si="6"/>
        <v>30925091</v>
      </c>
      <c r="H18" s="22">
        <f t="shared" si="6"/>
        <v>0</v>
      </c>
      <c r="I18" s="22">
        <f t="shared" si="6"/>
        <v>3698881</v>
      </c>
      <c r="J18" s="22">
        <f t="shared" si="6"/>
        <v>27226210</v>
      </c>
      <c r="K18" s="31">
        <f t="shared" si="1"/>
        <v>-115995915</v>
      </c>
      <c r="L18" s="29">
        <f t="shared" si="2"/>
        <v>21.04878794527176</v>
      </c>
    </row>
    <row r="19" spans="1:12" ht="15.75" customHeight="1">
      <c r="A19" s="7" t="s">
        <v>20</v>
      </c>
      <c r="B19" s="19"/>
      <c r="C19" s="25">
        <f>C20+C21</f>
        <v>94601005</v>
      </c>
      <c r="D19" s="25">
        <f aca="true" t="shared" si="7" ref="D19:J19">D20+D21</f>
        <v>0</v>
      </c>
      <c r="E19" s="25">
        <f t="shared" si="7"/>
        <v>39070057</v>
      </c>
      <c r="F19" s="25">
        <f t="shared" si="7"/>
        <v>55530948</v>
      </c>
      <c r="G19" s="25">
        <f t="shared" si="7"/>
        <v>21851705</v>
      </c>
      <c r="H19" s="25">
        <f t="shared" si="7"/>
        <v>0</v>
      </c>
      <c r="I19" s="25">
        <f t="shared" si="7"/>
        <v>0</v>
      </c>
      <c r="J19" s="25">
        <f t="shared" si="7"/>
        <v>21851705</v>
      </c>
      <c r="K19" s="23">
        <f t="shared" si="1"/>
        <v>-72749300</v>
      </c>
      <c r="L19" s="30">
        <f t="shared" si="2"/>
        <v>23.098808516886262</v>
      </c>
    </row>
    <row r="20" spans="1:12" ht="34.5" customHeight="1">
      <c r="A20" s="9" t="s">
        <v>100</v>
      </c>
      <c r="B20" s="36" t="s">
        <v>29</v>
      </c>
      <c r="C20" s="24">
        <f aca="true" t="shared" si="8" ref="C20:C27">D20+E20+F20</f>
        <v>35000000</v>
      </c>
      <c r="D20" s="24"/>
      <c r="E20" s="24"/>
      <c r="F20" s="24">
        <v>35000000</v>
      </c>
      <c r="G20" s="24">
        <f aca="true" t="shared" si="9" ref="G20:G27">H20+I20+J20</f>
        <v>11195260</v>
      </c>
      <c r="H20" s="24"/>
      <c r="I20" s="24"/>
      <c r="J20" s="24">
        <v>11195260</v>
      </c>
      <c r="K20" s="21">
        <f t="shared" si="1"/>
        <v>-23804740</v>
      </c>
      <c r="L20" s="4">
        <f t="shared" si="2"/>
        <v>31.986457142857144</v>
      </c>
    </row>
    <row r="21" spans="1:12" ht="34.5" customHeight="1">
      <c r="A21" s="9" t="s">
        <v>115</v>
      </c>
      <c r="B21" s="36" t="s">
        <v>29</v>
      </c>
      <c r="C21" s="24">
        <f>C23+C24+C25+C26+C27</f>
        <v>59601005</v>
      </c>
      <c r="D21" s="24">
        <f aca="true" t="shared" si="10" ref="D21:J21">D23+D24+D25+D26+D27</f>
        <v>0</v>
      </c>
      <c r="E21" s="24">
        <f t="shared" si="10"/>
        <v>39070057</v>
      </c>
      <c r="F21" s="24">
        <f t="shared" si="10"/>
        <v>20530948</v>
      </c>
      <c r="G21" s="24">
        <f t="shared" si="10"/>
        <v>10656445</v>
      </c>
      <c r="H21" s="24">
        <f t="shared" si="10"/>
        <v>0</v>
      </c>
      <c r="I21" s="24">
        <f t="shared" si="10"/>
        <v>0</v>
      </c>
      <c r="J21" s="24">
        <f t="shared" si="10"/>
        <v>10656445</v>
      </c>
      <c r="K21" s="21">
        <f t="shared" si="1"/>
        <v>-48944560</v>
      </c>
      <c r="L21" s="4">
        <f t="shared" si="2"/>
        <v>17.879639781241945</v>
      </c>
    </row>
    <row r="22" spans="1:12" ht="24" customHeight="1">
      <c r="A22" s="9" t="s">
        <v>116</v>
      </c>
      <c r="B22" s="36"/>
      <c r="C22" s="24"/>
      <c r="D22" s="24"/>
      <c r="E22" s="24"/>
      <c r="F22" s="24"/>
      <c r="G22" s="24"/>
      <c r="H22" s="24"/>
      <c r="I22" s="24"/>
      <c r="J22" s="24"/>
      <c r="K22" s="21"/>
      <c r="L22" s="4"/>
    </row>
    <row r="23" spans="1:12" ht="24" customHeight="1">
      <c r="A23" s="63" t="s">
        <v>117</v>
      </c>
      <c r="B23" s="36"/>
      <c r="C23" s="24">
        <f t="shared" si="8"/>
        <v>25262471</v>
      </c>
      <c r="D23" s="24"/>
      <c r="E23" s="24">
        <v>25262471</v>
      </c>
      <c r="F23" s="24"/>
      <c r="G23" s="24">
        <f>H23+I23+J23</f>
        <v>0</v>
      </c>
      <c r="H23" s="24"/>
      <c r="I23" s="24"/>
      <c r="J23" s="24"/>
      <c r="K23" s="21">
        <f t="shared" si="1"/>
        <v>-25262471</v>
      </c>
      <c r="L23" s="4"/>
    </row>
    <row r="24" spans="1:12" ht="21" customHeight="1">
      <c r="A24" s="63" t="s">
        <v>118</v>
      </c>
      <c r="B24" s="36"/>
      <c r="C24" s="24">
        <f t="shared" si="8"/>
        <v>8747749</v>
      </c>
      <c r="D24" s="24"/>
      <c r="E24" s="24">
        <v>8340177</v>
      </c>
      <c r="F24" s="24">
        <v>407572</v>
      </c>
      <c r="G24" s="24">
        <f t="shared" si="9"/>
        <v>0</v>
      </c>
      <c r="H24" s="24"/>
      <c r="I24" s="24"/>
      <c r="J24" s="24"/>
      <c r="K24" s="21">
        <f t="shared" si="1"/>
        <v>-8747749</v>
      </c>
      <c r="L24" s="4">
        <f t="shared" si="2"/>
        <v>0</v>
      </c>
    </row>
    <row r="25" spans="1:12" ht="20.25" customHeight="1">
      <c r="A25" s="63" t="s">
        <v>119</v>
      </c>
      <c r="B25" s="36"/>
      <c r="C25" s="24">
        <f t="shared" si="8"/>
        <v>14931380</v>
      </c>
      <c r="D25" s="24"/>
      <c r="E25" s="24">
        <v>5467409</v>
      </c>
      <c r="F25" s="24">
        <v>9463971</v>
      </c>
      <c r="G25" s="24">
        <f t="shared" si="9"/>
        <v>0</v>
      </c>
      <c r="H25" s="24"/>
      <c r="I25" s="24"/>
      <c r="J25" s="24"/>
      <c r="K25" s="21">
        <f t="shared" si="1"/>
        <v>-14931380</v>
      </c>
      <c r="L25" s="4">
        <f t="shared" si="2"/>
        <v>0</v>
      </c>
    </row>
    <row r="26" spans="1:12" ht="21" customHeight="1">
      <c r="A26" s="63" t="s">
        <v>120</v>
      </c>
      <c r="B26" s="36"/>
      <c r="C26" s="24">
        <f t="shared" si="8"/>
        <v>459405</v>
      </c>
      <c r="D26" s="24"/>
      <c r="E26" s="24"/>
      <c r="F26" s="24">
        <v>459405</v>
      </c>
      <c r="G26" s="24">
        <f t="shared" si="9"/>
        <v>459405</v>
      </c>
      <c r="H26" s="24"/>
      <c r="I26" s="24"/>
      <c r="J26" s="24">
        <v>459405</v>
      </c>
      <c r="K26" s="21">
        <f t="shared" si="1"/>
        <v>0</v>
      </c>
      <c r="L26" s="4">
        <f t="shared" si="2"/>
        <v>100</v>
      </c>
    </row>
    <row r="27" spans="1:12" ht="20.25" customHeight="1">
      <c r="A27" s="63" t="s">
        <v>121</v>
      </c>
      <c r="B27" s="36"/>
      <c r="C27" s="24">
        <f t="shared" si="8"/>
        <v>10200000</v>
      </c>
      <c r="D27" s="24"/>
      <c r="E27" s="24"/>
      <c r="F27" s="24">
        <v>10200000</v>
      </c>
      <c r="G27" s="24">
        <f t="shared" si="9"/>
        <v>10197040</v>
      </c>
      <c r="H27" s="24"/>
      <c r="I27" s="24"/>
      <c r="J27" s="24">
        <v>10197040</v>
      </c>
      <c r="K27" s="21">
        <f t="shared" si="1"/>
        <v>-2960</v>
      </c>
      <c r="L27" s="4">
        <f t="shared" si="2"/>
        <v>99.97098039215686</v>
      </c>
    </row>
    <row r="28" spans="1:12" ht="17.25" customHeight="1">
      <c r="A28" s="7" t="s">
        <v>13</v>
      </c>
      <c r="B28" s="19"/>
      <c r="C28" s="25">
        <f>C29+C30</f>
        <v>52320001</v>
      </c>
      <c r="D28" s="25">
        <f aca="true" t="shared" si="11" ref="D28:J28">D29+D30</f>
        <v>0</v>
      </c>
      <c r="E28" s="25">
        <f t="shared" si="11"/>
        <v>27007800</v>
      </c>
      <c r="F28" s="25">
        <f t="shared" si="11"/>
        <v>25312201</v>
      </c>
      <c r="G28" s="25">
        <f t="shared" si="11"/>
        <v>9073386</v>
      </c>
      <c r="H28" s="25">
        <f t="shared" si="11"/>
        <v>0</v>
      </c>
      <c r="I28" s="25">
        <f t="shared" si="11"/>
        <v>3698881</v>
      </c>
      <c r="J28" s="25">
        <f t="shared" si="11"/>
        <v>5374505</v>
      </c>
      <c r="K28" s="21">
        <f t="shared" si="1"/>
        <v>-43246615</v>
      </c>
      <c r="L28" s="4">
        <f t="shared" si="2"/>
        <v>17.342098292391086</v>
      </c>
    </row>
    <row r="29" spans="1:12" ht="63.75" customHeight="1">
      <c r="A29" s="9" t="s">
        <v>81</v>
      </c>
      <c r="B29" s="36" t="s">
        <v>29</v>
      </c>
      <c r="C29" s="26">
        <f>D29+E29+F29</f>
        <v>50320001</v>
      </c>
      <c r="D29" s="26"/>
      <c r="E29" s="26">
        <v>27007800</v>
      </c>
      <c r="F29" s="26">
        <v>23312201</v>
      </c>
      <c r="G29" s="26">
        <f>H29+I29+J29</f>
        <v>9073386</v>
      </c>
      <c r="H29" s="26"/>
      <c r="I29" s="26">
        <v>3698881</v>
      </c>
      <c r="J29" s="26">
        <v>5374505</v>
      </c>
      <c r="K29" s="26">
        <f t="shared" si="1"/>
        <v>-41246615</v>
      </c>
      <c r="L29" s="12">
        <f t="shared" si="2"/>
        <v>18.03137086583126</v>
      </c>
    </row>
    <row r="30" spans="1:12" ht="113.25" customHeight="1">
      <c r="A30" s="39" t="s">
        <v>93</v>
      </c>
      <c r="B30" s="36" t="s">
        <v>29</v>
      </c>
      <c r="C30" s="26">
        <f>D30+E30+F30</f>
        <v>2000000</v>
      </c>
      <c r="D30" s="26"/>
      <c r="E30" s="26"/>
      <c r="F30" s="26">
        <v>2000000</v>
      </c>
      <c r="G30" s="26">
        <f>H30+I30+J30</f>
        <v>0</v>
      </c>
      <c r="H30" s="26"/>
      <c r="I30" s="26"/>
      <c r="J30" s="26"/>
      <c r="K30" s="26">
        <f t="shared" si="1"/>
        <v>-2000000</v>
      </c>
      <c r="L30" s="12">
        <f t="shared" si="2"/>
        <v>0</v>
      </c>
    </row>
    <row r="31" spans="1:12" ht="18" customHeight="1">
      <c r="A31" s="11" t="s">
        <v>17</v>
      </c>
      <c r="B31" s="37"/>
      <c r="C31" s="28">
        <f aca="true" t="shared" si="12" ref="C31:J31">C32+C52</f>
        <v>337043400</v>
      </c>
      <c r="D31" s="28">
        <f t="shared" si="12"/>
        <v>0</v>
      </c>
      <c r="E31" s="28">
        <f t="shared" si="12"/>
        <v>54655100</v>
      </c>
      <c r="F31" s="28">
        <f t="shared" si="12"/>
        <v>282388300</v>
      </c>
      <c r="G31" s="28">
        <f t="shared" si="12"/>
        <v>126905600.72</v>
      </c>
      <c r="H31" s="28">
        <f t="shared" si="12"/>
        <v>0</v>
      </c>
      <c r="I31" s="28">
        <f t="shared" si="12"/>
        <v>0</v>
      </c>
      <c r="J31" s="28">
        <f t="shared" si="12"/>
        <v>126905600.72</v>
      </c>
      <c r="K31" s="28">
        <f t="shared" si="1"/>
        <v>-210137799.28</v>
      </c>
      <c r="L31" s="13">
        <f t="shared" si="2"/>
        <v>37.652599255763505</v>
      </c>
    </row>
    <row r="32" spans="1:12" ht="18" customHeight="1">
      <c r="A32" s="7" t="s">
        <v>14</v>
      </c>
      <c r="B32" s="19"/>
      <c r="C32" s="27">
        <f>C33+C35+C37+C39+C41+C43+C45+C47+C49+C51</f>
        <v>326743400</v>
      </c>
      <c r="D32" s="27">
        <f aca="true" t="shared" si="13" ref="D32:J32">D33+D35+D37+D39+D41+D43+D45+D47+D49+D51</f>
        <v>0</v>
      </c>
      <c r="E32" s="27">
        <f t="shared" si="13"/>
        <v>44355100</v>
      </c>
      <c r="F32" s="27">
        <f t="shared" si="13"/>
        <v>282388300</v>
      </c>
      <c r="G32" s="27">
        <f t="shared" si="13"/>
        <v>126905600.72</v>
      </c>
      <c r="H32" s="27">
        <f t="shared" si="13"/>
        <v>0</v>
      </c>
      <c r="I32" s="27">
        <f t="shared" si="13"/>
        <v>0</v>
      </c>
      <c r="J32" s="27">
        <f t="shared" si="13"/>
        <v>126905600.72</v>
      </c>
      <c r="K32" s="27">
        <f t="shared" si="1"/>
        <v>-199837799.28</v>
      </c>
      <c r="L32" s="32">
        <f t="shared" si="2"/>
        <v>38.839529955310496</v>
      </c>
    </row>
    <row r="33" spans="1:12" ht="66.75" customHeight="1">
      <c r="A33" s="8" t="s">
        <v>42</v>
      </c>
      <c r="B33" s="36" t="s">
        <v>29</v>
      </c>
      <c r="C33" s="26">
        <f aca="true" t="shared" si="14" ref="C33:C51">D33+E33+F33</f>
        <v>14982600</v>
      </c>
      <c r="D33" s="26"/>
      <c r="E33" s="26"/>
      <c r="F33" s="26">
        <v>14982600</v>
      </c>
      <c r="G33" s="26">
        <f>H33+I33+J33</f>
        <v>10586214</v>
      </c>
      <c r="H33" s="26"/>
      <c r="I33" s="26"/>
      <c r="J33" s="26">
        <v>10586214</v>
      </c>
      <c r="K33" s="26">
        <f t="shared" si="1"/>
        <v>-4396386</v>
      </c>
      <c r="L33" s="12">
        <f t="shared" si="2"/>
        <v>70.65672179728485</v>
      </c>
    </row>
    <row r="34" spans="1:12" ht="51.75" customHeight="1">
      <c r="A34" s="41" t="s">
        <v>82</v>
      </c>
      <c r="B34" s="36"/>
      <c r="C34" s="26">
        <f t="shared" si="14"/>
        <v>352200</v>
      </c>
      <c r="D34" s="26"/>
      <c r="E34" s="26"/>
      <c r="F34" s="26">
        <v>352200</v>
      </c>
      <c r="G34" s="26">
        <f>H34+I34+J34</f>
        <v>128358</v>
      </c>
      <c r="H34" s="26"/>
      <c r="I34" s="26"/>
      <c r="J34" s="26">
        <v>128358</v>
      </c>
      <c r="K34" s="26">
        <f t="shared" si="1"/>
        <v>-223842</v>
      </c>
      <c r="L34" s="12">
        <f t="shared" si="2"/>
        <v>36.44463373083475</v>
      </c>
    </row>
    <row r="35" spans="1:12" ht="81.75" customHeight="1">
      <c r="A35" s="8" t="s">
        <v>140</v>
      </c>
      <c r="B35" s="36" t="s">
        <v>29</v>
      </c>
      <c r="C35" s="26">
        <f t="shared" si="14"/>
        <v>105536800</v>
      </c>
      <c r="D35" s="26"/>
      <c r="E35" s="26">
        <v>12000000</v>
      </c>
      <c r="F35" s="26">
        <v>93536800</v>
      </c>
      <c r="G35" s="26">
        <f>H35+I35+J35</f>
        <v>62720264.11</v>
      </c>
      <c r="H35" s="26"/>
      <c r="I35" s="26"/>
      <c r="J35" s="26">
        <v>62720264.11</v>
      </c>
      <c r="K35" s="26">
        <f t="shared" si="1"/>
        <v>-42816535.89</v>
      </c>
      <c r="L35" s="12">
        <f t="shared" si="2"/>
        <v>59.429757307403676</v>
      </c>
    </row>
    <row r="36" spans="1:12" ht="47.25" customHeight="1">
      <c r="A36" s="41" t="s">
        <v>83</v>
      </c>
      <c r="B36" s="36"/>
      <c r="C36" s="26">
        <f t="shared" si="14"/>
        <v>1373300</v>
      </c>
      <c r="D36" s="26"/>
      <c r="E36" s="26"/>
      <c r="F36" s="26">
        <v>1373300</v>
      </c>
      <c r="G36" s="26">
        <f aca="true" t="shared" si="15" ref="G36:G51">H36+I36+J36</f>
        <v>966006.11</v>
      </c>
      <c r="H36" s="26"/>
      <c r="I36" s="26"/>
      <c r="J36" s="26">
        <v>966006.11</v>
      </c>
      <c r="K36" s="26">
        <f t="shared" si="1"/>
        <v>-407293.89</v>
      </c>
      <c r="L36" s="12">
        <f t="shared" si="2"/>
        <v>70.3419580572344</v>
      </c>
    </row>
    <row r="37" spans="1:12" ht="63" customHeight="1">
      <c r="A37" s="8" t="s">
        <v>44</v>
      </c>
      <c r="B37" s="36" t="s">
        <v>29</v>
      </c>
      <c r="C37" s="26">
        <f t="shared" si="14"/>
        <v>29119700</v>
      </c>
      <c r="D37" s="26"/>
      <c r="E37" s="26">
        <v>11250000</v>
      </c>
      <c r="F37" s="26">
        <v>17869700</v>
      </c>
      <c r="G37" s="26">
        <f t="shared" si="15"/>
        <v>17433543</v>
      </c>
      <c r="H37" s="26"/>
      <c r="I37" s="26"/>
      <c r="J37" s="26">
        <v>17433543</v>
      </c>
      <c r="K37" s="26">
        <f t="shared" si="1"/>
        <v>-11686157</v>
      </c>
      <c r="L37" s="12">
        <f t="shared" si="2"/>
        <v>59.868552904047775</v>
      </c>
    </row>
    <row r="38" spans="1:12" ht="47.25" customHeight="1">
      <c r="A38" s="8" t="s">
        <v>84</v>
      </c>
      <c r="B38" s="36"/>
      <c r="C38" s="26">
        <f t="shared" si="14"/>
        <v>373700</v>
      </c>
      <c r="D38" s="26"/>
      <c r="E38" s="26"/>
      <c r="F38" s="26">
        <v>373700</v>
      </c>
      <c r="G38" s="26">
        <f t="shared" si="15"/>
        <v>147459</v>
      </c>
      <c r="H38" s="26"/>
      <c r="I38" s="26"/>
      <c r="J38" s="26">
        <v>147459</v>
      </c>
      <c r="K38" s="26">
        <f t="shared" si="1"/>
        <v>-226241</v>
      </c>
      <c r="L38" s="12">
        <f t="shared" si="2"/>
        <v>39.45919186513246</v>
      </c>
    </row>
    <row r="39" spans="1:12" ht="63" customHeight="1">
      <c r="A39" s="44" t="s">
        <v>85</v>
      </c>
      <c r="B39" s="36" t="s">
        <v>29</v>
      </c>
      <c r="C39" s="26">
        <f t="shared" si="14"/>
        <v>53442900</v>
      </c>
      <c r="D39" s="26"/>
      <c r="E39" s="26"/>
      <c r="F39" s="26">
        <v>53442900</v>
      </c>
      <c r="G39" s="26">
        <f t="shared" si="15"/>
        <v>17927463</v>
      </c>
      <c r="H39" s="26"/>
      <c r="I39" s="26"/>
      <c r="J39" s="26">
        <v>17927463</v>
      </c>
      <c r="K39" s="26">
        <f t="shared" si="1"/>
        <v>-35515437</v>
      </c>
      <c r="L39" s="12">
        <f t="shared" si="2"/>
        <v>33.545078953425055</v>
      </c>
    </row>
    <row r="40" spans="1:12" ht="51.75" customHeight="1">
      <c r="A40" s="8" t="s">
        <v>68</v>
      </c>
      <c r="B40" s="36"/>
      <c r="C40" s="26">
        <f t="shared" si="14"/>
        <v>1186800</v>
      </c>
      <c r="D40" s="26"/>
      <c r="E40" s="26"/>
      <c r="F40" s="26">
        <v>1186800</v>
      </c>
      <c r="G40" s="26">
        <f t="shared" si="15"/>
        <v>195056</v>
      </c>
      <c r="H40" s="26"/>
      <c r="I40" s="26"/>
      <c r="J40" s="26">
        <v>195056</v>
      </c>
      <c r="K40" s="26">
        <f t="shared" si="1"/>
        <v>-991744</v>
      </c>
      <c r="L40" s="12">
        <f t="shared" si="2"/>
        <v>16.43545669025952</v>
      </c>
    </row>
    <row r="41" spans="1:12" ht="94.5" customHeight="1">
      <c r="A41" s="8" t="s">
        <v>142</v>
      </c>
      <c r="B41" s="36" t="s">
        <v>29</v>
      </c>
      <c r="C41" s="26">
        <f t="shared" si="14"/>
        <v>62961400</v>
      </c>
      <c r="D41" s="26"/>
      <c r="E41" s="26">
        <v>11405100</v>
      </c>
      <c r="F41" s="26">
        <v>51556300</v>
      </c>
      <c r="G41" s="26">
        <f t="shared" si="15"/>
        <v>215550.61</v>
      </c>
      <c r="H41" s="26"/>
      <c r="I41" s="26"/>
      <c r="J41" s="26">
        <v>215550.61</v>
      </c>
      <c r="K41" s="26">
        <f t="shared" si="1"/>
        <v>-62745849.39</v>
      </c>
      <c r="L41" s="12">
        <f t="shared" si="2"/>
        <v>0.3423535848948721</v>
      </c>
    </row>
    <row r="42" spans="1:12" ht="49.5" customHeight="1">
      <c r="A42" s="8" t="s">
        <v>69</v>
      </c>
      <c r="B42" s="36"/>
      <c r="C42" s="26">
        <f t="shared" si="14"/>
        <v>1891000</v>
      </c>
      <c r="D42" s="26"/>
      <c r="E42" s="26"/>
      <c r="F42" s="26">
        <v>1891000</v>
      </c>
      <c r="G42" s="26">
        <f t="shared" si="15"/>
        <v>215550.61</v>
      </c>
      <c r="H42" s="26"/>
      <c r="I42" s="26"/>
      <c r="J42" s="26">
        <v>215550.61</v>
      </c>
      <c r="K42" s="26">
        <f t="shared" si="1"/>
        <v>-1675449.3900000001</v>
      </c>
      <c r="L42" s="12">
        <f t="shared" si="2"/>
        <v>11.398763088313062</v>
      </c>
    </row>
    <row r="43" spans="1:12" ht="105" customHeight="1">
      <c r="A43" s="9" t="s">
        <v>141</v>
      </c>
      <c r="B43" s="36" t="s">
        <v>29</v>
      </c>
      <c r="C43" s="26">
        <f t="shared" si="14"/>
        <v>19700000</v>
      </c>
      <c r="D43" s="26"/>
      <c r="E43" s="26">
        <v>9700000</v>
      </c>
      <c r="F43" s="26">
        <v>10000000</v>
      </c>
      <c r="G43" s="26">
        <f t="shared" si="15"/>
        <v>22566</v>
      </c>
      <c r="H43" s="26"/>
      <c r="I43" s="26"/>
      <c r="J43" s="26">
        <v>22566</v>
      </c>
      <c r="K43" s="26">
        <f t="shared" si="1"/>
        <v>-19677434</v>
      </c>
      <c r="L43" s="12">
        <f t="shared" si="2"/>
        <v>0.1145482233502538</v>
      </c>
    </row>
    <row r="44" spans="1:12" ht="50.25" customHeight="1">
      <c r="A44" s="8" t="s">
        <v>71</v>
      </c>
      <c r="B44" s="36"/>
      <c r="C44" s="26">
        <f t="shared" si="14"/>
        <v>1442000</v>
      </c>
      <c r="D44" s="26"/>
      <c r="E44" s="26"/>
      <c r="F44" s="42">
        <v>1442000</v>
      </c>
      <c r="G44" s="26">
        <f t="shared" si="15"/>
        <v>22566</v>
      </c>
      <c r="H44" s="26"/>
      <c r="I44" s="26"/>
      <c r="J44" s="26">
        <v>22566</v>
      </c>
      <c r="K44" s="26">
        <f t="shared" si="1"/>
        <v>-1419434</v>
      </c>
      <c r="L44" s="12">
        <f t="shared" si="2"/>
        <v>1.5649098474341192</v>
      </c>
    </row>
    <row r="45" spans="1:12" ht="78.75" customHeight="1">
      <c r="A45" s="8" t="s">
        <v>87</v>
      </c>
      <c r="B45" s="36" t="s">
        <v>29</v>
      </c>
      <c r="C45" s="26">
        <f t="shared" si="14"/>
        <v>18000000</v>
      </c>
      <c r="D45" s="26"/>
      <c r="E45" s="26"/>
      <c r="F45" s="26">
        <v>18000000</v>
      </c>
      <c r="G45" s="26">
        <f t="shared" si="15"/>
        <v>18000000</v>
      </c>
      <c r="H45" s="26"/>
      <c r="I45" s="26"/>
      <c r="J45" s="26">
        <v>18000000</v>
      </c>
      <c r="K45" s="26">
        <f t="shared" si="1"/>
        <v>0</v>
      </c>
      <c r="L45" s="12">
        <f t="shared" si="2"/>
        <v>100</v>
      </c>
    </row>
    <row r="46" spans="1:12" ht="48.75" customHeight="1">
      <c r="A46" s="8" t="s">
        <v>68</v>
      </c>
      <c r="B46" s="36"/>
      <c r="C46" s="26">
        <f t="shared" si="14"/>
        <v>2413308</v>
      </c>
      <c r="D46" s="26"/>
      <c r="E46" s="26"/>
      <c r="F46" s="26">
        <v>2413308</v>
      </c>
      <c r="G46" s="26">
        <f t="shared" si="15"/>
        <v>2413308</v>
      </c>
      <c r="H46" s="26"/>
      <c r="I46" s="26"/>
      <c r="J46" s="26">
        <v>2413308</v>
      </c>
      <c r="K46" s="26">
        <f t="shared" si="1"/>
        <v>0</v>
      </c>
      <c r="L46" s="12">
        <f t="shared" si="2"/>
        <v>100</v>
      </c>
    </row>
    <row r="47" spans="1:12" ht="129.75" customHeight="1">
      <c r="A47" s="8" t="s">
        <v>55</v>
      </c>
      <c r="B47" s="36" t="s">
        <v>29</v>
      </c>
      <c r="C47" s="26">
        <f t="shared" si="14"/>
        <v>10000000</v>
      </c>
      <c r="D47" s="26"/>
      <c r="E47" s="26"/>
      <c r="F47" s="26">
        <v>10000000</v>
      </c>
      <c r="G47" s="26">
        <f t="shared" si="15"/>
        <v>0</v>
      </c>
      <c r="H47" s="26"/>
      <c r="I47" s="26"/>
      <c r="J47" s="26"/>
      <c r="K47" s="26">
        <f t="shared" si="1"/>
        <v>-10000000</v>
      </c>
      <c r="L47" s="12">
        <f t="shared" si="2"/>
        <v>0</v>
      </c>
    </row>
    <row r="48" spans="1:12" ht="48.75" customHeight="1">
      <c r="A48" s="8" t="s">
        <v>68</v>
      </c>
      <c r="B48" s="36" t="s">
        <v>29</v>
      </c>
      <c r="C48" s="26">
        <f t="shared" si="14"/>
        <v>1695600</v>
      </c>
      <c r="D48" s="26"/>
      <c r="E48" s="26"/>
      <c r="F48" s="26">
        <v>1695600</v>
      </c>
      <c r="G48" s="26">
        <f t="shared" si="15"/>
        <v>0</v>
      </c>
      <c r="H48" s="26"/>
      <c r="I48" s="26"/>
      <c r="J48" s="26"/>
      <c r="K48" s="26">
        <f t="shared" si="1"/>
        <v>-1695600</v>
      </c>
      <c r="L48" s="12">
        <f t="shared" si="2"/>
        <v>0</v>
      </c>
    </row>
    <row r="49" spans="1:12" ht="126" customHeight="1">
      <c r="A49" s="8" t="s">
        <v>56</v>
      </c>
      <c r="B49" s="36" t="s">
        <v>29</v>
      </c>
      <c r="C49" s="26">
        <f t="shared" si="14"/>
        <v>10000000</v>
      </c>
      <c r="D49" s="26"/>
      <c r="E49" s="26"/>
      <c r="F49" s="26">
        <v>10000000</v>
      </c>
      <c r="G49" s="26">
        <f t="shared" si="15"/>
        <v>0</v>
      </c>
      <c r="H49" s="26"/>
      <c r="I49" s="26"/>
      <c r="J49" s="26"/>
      <c r="K49" s="26">
        <f t="shared" si="1"/>
        <v>-10000000</v>
      </c>
      <c r="L49" s="12">
        <f t="shared" si="2"/>
        <v>0</v>
      </c>
    </row>
    <row r="50" spans="1:12" ht="48.75" customHeight="1">
      <c r="A50" s="8" t="s">
        <v>69</v>
      </c>
      <c r="B50" s="36"/>
      <c r="C50" s="26">
        <f t="shared" si="14"/>
        <v>799600</v>
      </c>
      <c r="D50" s="26"/>
      <c r="E50" s="26"/>
      <c r="F50" s="26">
        <v>799600</v>
      </c>
      <c r="G50" s="26">
        <f t="shared" si="15"/>
        <v>0</v>
      </c>
      <c r="H50" s="26"/>
      <c r="I50" s="26"/>
      <c r="J50" s="26"/>
      <c r="K50" s="26">
        <f t="shared" si="1"/>
        <v>-799600</v>
      </c>
      <c r="L50" s="12">
        <f t="shared" si="2"/>
        <v>0</v>
      </c>
    </row>
    <row r="51" spans="1:12" ht="66.75" customHeight="1">
      <c r="A51" s="8" t="s">
        <v>124</v>
      </c>
      <c r="B51" s="36" t="s">
        <v>29</v>
      </c>
      <c r="C51" s="26">
        <f t="shared" si="14"/>
        <v>3000000</v>
      </c>
      <c r="D51" s="26"/>
      <c r="E51" s="26"/>
      <c r="F51" s="26">
        <v>3000000</v>
      </c>
      <c r="G51" s="26">
        <f t="shared" si="15"/>
        <v>0</v>
      </c>
      <c r="H51" s="26"/>
      <c r="I51" s="26"/>
      <c r="J51" s="35"/>
      <c r="K51" s="26">
        <f t="shared" si="1"/>
        <v>-3000000</v>
      </c>
      <c r="L51" s="12">
        <f t="shared" si="2"/>
        <v>0</v>
      </c>
    </row>
    <row r="52" spans="1:12" ht="29.25" customHeight="1">
      <c r="A52" s="10" t="s">
        <v>40</v>
      </c>
      <c r="B52" s="36"/>
      <c r="C52" s="26">
        <f aca="true" t="shared" si="16" ref="C52:J52">C53</f>
        <v>10300000</v>
      </c>
      <c r="D52" s="26">
        <f t="shared" si="16"/>
        <v>0</v>
      </c>
      <c r="E52" s="26">
        <f t="shared" si="16"/>
        <v>10300000</v>
      </c>
      <c r="F52" s="26">
        <f t="shared" si="16"/>
        <v>0</v>
      </c>
      <c r="G52" s="26">
        <f t="shared" si="16"/>
        <v>0</v>
      </c>
      <c r="H52" s="26">
        <f t="shared" si="16"/>
        <v>0</v>
      </c>
      <c r="I52" s="26">
        <f t="shared" si="16"/>
        <v>0</v>
      </c>
      <c r="J52" s="26">
        <f t="shared" si="16"/>
        <v>0</v>
      </c>
      <c r="K52" s="26">
        <f t="shared" si="1"/>
        <v>-10300000</v>
      </c>
      <c r="L52" s="12">
        <f t="shared" si="2"/>
        <v>0</v>
      </c>
    </row>
    <row r="53" spans="1:12" ht="37.5" customHeight="1">
      <c r="A53" s="9" t="s">
        <v>106</v>
      </c>
      <c r="B53" s="36" t="s">
        <v>29</v>
      </c>
      <c r="C53" s="26">
        <f>D53+E53+F53</f>
        <v>10300000</v>
      </c>
      <c r="D53" s="26"/>
      <c r="E53" s="26">
        <v>10300000</v>
      </c>
      <c r="F53" s="26"/>
      <c r="G53" s="26">
        <f>H53+I53+J53</f>
        <v>0</v>
      </c>
      <c r="H53" s="26"/>
      <c r="I53" s="26"/>
      <c r="J53" s="26"/>
      <c r="K53" s="26">
        <f t="shared" si="1"/>
        <v>-10300000</v>
      </c>
      <c r="L53" s="12">
        <f t="shared" si="2"/>
        <v>0</v>
      </c>
    </row>
    <row r="54" spans="1:12" ht="35.25" customHeight="1">
      <c r="A54" s="6" t="s">
        <v>32</v>
      </c>
      <c r="B54" s="6"/>
      <c r="C54" s="28">
        <f>C55</f>
        <v>30939200</v>
      </c>
      <c r="D54" s="28">
        <f aca="true" t="shared" si="17" ref="D54:J54">D55</f>
        <v>0</v>
      </c>
      <c r="E54" s="28">
        <f t="shared" si="17"/>
        <v>0</v>
      </c>
      <c r="F54" s="28">
        <f t="shared" si="17"/>
        <v>30939200</v>
      </c>
      <c r="G54" s="28">
        <f t="shared" si="17"/>
        <v>5809138</v>
      </c>
      <c r="H54" s="28">
        <f t="shared" si="17"/>
        <v>0</v>
      </c>
      <c r="I54" s="28">
        <f t="shared" si="17"/>
        <v>0</v>
      </c>
      <c r="J54" s="28">
        <f t="shared" si="17"/>
        <v>5809138</v>
      </c>
      <c r="K54" s="28">
        <f t="shared" si="1"/>
        <v>-25130062</v>
      </c>
      <c r="L54" s="13">
        <f t="shared" si="2"/>
        <v>18.775979986554276</v>
      </c>
    </row>
    <row r="55" spans="1:12" ht="27" customHeight="1">
      <c r="A55" s="7" t="s">
        <v>33</v>
      </c>
      <c r="B55" s="36"/>
      <c r="C55" s="27">
        <f>C56+C58+C60+C61+C62</f>
        <v>30939200</v>
      </c>
      <c r="D55" s="27">
        <f aca="true" t="shared" si="18" ref="D55:J55">D56+D58+D60+D61+D62</f>
        <v>0</v>
      </c>
      <c r="E55" s="27">
        <f t="shared" si="18"/>
        <v>0</v>
      </c>
      <c r="F55" s="27">
        <f t="shared" si="18"/>
        <v>30939200</v>
      </c>
      <c r="G55" s="27">
        <f t="shared" si="18"/>
        <v>5809138</v>
      </c>
      <c r="H55" s="27">
        <f t="shared" si="18"/>
        <v>0</v>
      </c>
      <c r="I55" s="27">
        <f t="shared" si="18"/>
        <v>0</v>
      </c>
      <c r="J55" s="27">
        <f t="shared" si="18"/>
        <v>5809138</v>
      </c>
      <c r="K55" s="27">
        <f t="shared" si="1"/>
        <v>-25130062</v>
      </c>
      <c r="L55" s="32">
        <f t="shared" si="2"/>
        <v>18.775979986554276</v>
      </c>
    </row>
    <row r="56" spans="1:12" ht="81" customHeight="1">
      <c r="A56" s="47" t="s">
        <v>51</v>
      </c>
      <c r="B56" s="36" t="s">
        <v>29</v>
      </c>
      <c r="C56" s="26">
        <f aca="true" t="shared" si="19" ref="C56:C62">D56+E56+F56</f>
        <v>2767500</v>
      </c>
      <c r="D56" s="26"/>
      <c r="E56" s="26"/>
      <c r="F56" s="26">
        <v>2767500</v>
      </c>
      <c r="G56" s="26">
        <f aca="true" t="shared" si="20" ref="G56:G62">H56+I56+J56</f>
        <v>2767500</v>
      </c>
      <c r="H56" s="26"/>
      <c r="I56" s="26"/>
      <c r="J56" s="26">
        <v>2767500</v>
      </c>
      <c r="K56" s="26">
        <f t="shared" si="1"/>
        <v>0</v>
      </c>
      <c r="L56" s="12">
        <f t="shared" si="2"/>
        <v>100</v>
      </c>
    </row>
    <row r="57" spans="1:12" ht="51.75" customHeight="1">
      <c r="A57" s="8" t="s">
        <v>90</v>
      </c>
      <c r="B57" s="36"/>
      <c r="C57" s="26">
        <f t="shared" si="19"/>
        <v>2767500</v>
      </c>
      <c r="D57" s="26"/>
      <c r="E57" s="26"/>
      <c r="F57" s="26">
        <v>2767500</v>
      </c>
      <c r="G57" s="26">
        <f t="shared" si="20"/>
        <v>2767500</v>
      </c>
      <c r="H57" s="26"/>
      <c r="I57" s="26"/>
      <c r="J57" s="26">
        <v>2767500</v>
      </c>
      <c r="K57" s="26">
        <f t="shared" si="1"/>
        <v>0</v>
      </c>
      <c r="L57" s="12">
        <f t="shared" si="2"/>
        <v>100</v>
      </c>
    </row>
    <row r="58" spans="1:12" ht="63.75" customHeight="1">
      <c r="A58" s="45" t="s">
        <v>52</v>
      </c>
      <c r="B58" s="36" t="s">
        <v>29</v>
      </c>
      <c r="C58" s="26">
        <f t="shared" si="19"/>
        <v>20531900</v>
      </c>
      <c r="D58" s="26"/>
      <c r="E58" s="26"/>
      <c r="F58" s="26">
        <v>20531900</v>
      </c>
      <c r="G58" s="26">
        <f t="shared" si="20"/>
        <v>1638491</v>
      </c>
      <c r="H58" s="26"/>
      <c r="I58" s="26"/>
      <c r="J58" s="26">
        <v>1638491</v>
      </c>
      <c r="K58" s="26">
        <f t="shared" si="1"/>
        <v>-18893409</v>
      </c>
      <c r="L58" s="12">
        <f t="shared" si="2"/>
        <v>7.9802210219219845</v>
      </c>
    </row>
    <row r="59" spans="1:12" ht="48" customHeight="1">
      <c r="A59" s="44" t="s">
        <v>75</v>
      </c>
      <c r="B59" s="36"/>
      <c r="C59" s="26">
        <f t="shared" si="19"/>
        <v>1880900</v>
      </c>
      <c r="D59" s="26"/>
      <c r="E59" s="26"/>
      <c r="F59" s="26">
        <v>1880900</v>
      </c>
      <c r="G59" s="26">
        <f t="shared" si="20"/>
        <v>1638491</v>
      </c>
      <c r="H59" s="26"/>
      <c r="I59" s="26"/>
      <c r="J59" s="26">
        <v>1638491</v>
      </c>
      <c r="K59" s="26">
        <f t="shared" si="1"/>
        <v>-242409</v>
      </c>
      <c r="L59" s="12">
        <f t="shared" si="2"/>
        <v>87.11207400712425</v>
      </c>
    </row>
    <row r="60" spans="1:12" ht="99" customHeight="1">
      <c r="A60" s="44" t="s">
        <v>91</v>
      </c>
      <c r="B60" s="36" t="s">
        <v>29</v>
      </c>
      <c r="C60" s="26">
        <f t="shared" si="19"/>
        <v>1500000</v>
      </c>
      <c r="D60" s="26"/>
      <c r="E60" s="26"/>
      <c r="F60" s="26">
        <v>1500000</v>
      </c>
      <c r="G60" s="26">
        <f t="shared" si="20"/>
        <v>0</v>
      </c>
      <c r="H60" s="26"/>
      <c r="I60" s="26"/>
      <c r="J60" s="26"/>
      <c r="K60" s="26">
        <f t="shared" si="1"/>
        <v>-1500000</v>
      </c>
      <c r="L60" s="12">
        <f t="shared" si="2"/>
        <v>0</v>
      </c>
    </row>
    <row r="61" spans="1:12" ht="66.75" customHeight="1">
      <c r="A61" s="8" t="s">
        <v>123</v>
      </c>
      <c r="B61" s="36" t="s">
        <v>29</v>
      </c>
      <c r="C61" s="26">
        <f t="shared" si="19"/>
        <v>4139200</v>
      </c>
      <c r="D61" s="26"/>
      <c r="E61" s="26"/>
      <c r="F61" s="26">
        <v>4139200</v>
      </c>
      <c r="G61" s="26">
        <f t="shared" si="20"/>
        <v>1403147</v>
      </c>
      <c r="H61" s="26"/>
      <c r="I61" s="26"/>
      <c r="J61" s="26">
        <v>1403147</v>
      </c>
      <c r="K61" s="26">
        <f t="shared" si="1"/>
        <v>-2736053</v>
      </c>
      <c r="L61" s="12">
        <f t="shared" si="2"/>
        <v>33.89899014302281</v>
      </c>
    </row>
    <row r="62" spans="1:12" ht="78" customHeight="1">
      <c r="A62" s="8" t="s">
        <v>112</v>
      </c>
      <c r="B62" s="36" t="s">
        <v>29</v>
      </c>
      <c r="C62" s="26">
        <f t="shared" si="19"/>
        <v>2000600</v>
      </c>
      <c r="D62" s="26"/>
      <c r="E62" s="26"/>
      <c r="F62" s="26">
        <v>2000600</v>
      </c>
      <c r="G62" s="26">
        <f t="shared" si="20"/>
        <v>0</v>
      </c>
      <c r="H62" s="26"/>
      <c r="I62" s="26"/>
      <c r="J62" s="26"/>
      <c r="K62" s="26">
        <f t="shared" si="1"/>
        <v>-2000600</v>
      </c>
      <c r="L62" s="12">
        <f t="shared" si="2"/>
        <v>0</v>
      </c>
    </row>
    <row r="63" spans="1:12" s="5" customFormat="1" ht="33.75" customHeight="1">
      <c r="A63" s="6" t="s">
        <v>19</v>
      </c>
      <c r="B63" s="6"/>
      <c r="C63" s="28">
        <f aca="true" t="shared" si="21" ref="C63:J63">C9+C18+C31+C54</f>
        <v>839625696</v>
      </c>
      <c r="D63" s="28">
        <f t="shared" si="21"/>
        <v>41102590</v>
      </c>
      <c r="E63" s="28">
        <f t="shared" si="21"/>
        <v>339494857</v>
      </c>
      <c r="F63" s="28">
        <f t="shared" si="21"/>
        <v>459028249</v>
      </c>
      <c r="G63" s="28">
        <f t="shared" si="21"/>
        <v>165479829.72</v>
      </c>
      <c r="H63" s="28">
        <f t="shared" si="21"/>
        <v>0</v>
      </c>
      <c r="I63" s="28">
        <f t="shared" si="21"/>
        <v>3698881</v>
      </c>
      <c r="J63" s="28">
        <f t="shared" si="21"/>
        <v>161780948.72</v>
      </c>
      <c r="K63" s="28">
        <f t="shared" si="1"/>
        <v>-674145866.28</v>
      </c>
      <c r="L63" s="13">
        <f t="shared" si="2"/>
        <v>19.708761952897643</v>
      </c>
    </row>
    <row r="65" spans="1:6" ht="17.25" customHeight="1">
      <c r="A65" s="18" t="s">
        <v>146</v>
      </c>
      <c r="F65" s="18" t="s">
        <v>147</v>
      </c>
    </row>
    <row r="66" ht="33" customHeight="1">
      <c r="A66" s="1" t="s">
        <v>31</v>
      </c>
    </row>
    <row r="67" ht="15">
      <c r="B67" s="18"/>
    </row>
  </sheetData>
  <sheetProtection/>
  <mergeCells count="14">
    <mergeCell ref="K5:K6"/>
    <mergeCell ref="L5:L6"/>
    <mergeCell ref="A5:A7"/>
    <mergeCell ref="B5:B7"/>
    <mergeCell ref="C5:F5"/>
    <mergeCell ref="G5:J5"/>
    <mergeCell ref="A1:L1"/>
    <mergeCell ref="A2:L2"/>
    <mergeCell ref="A3:F3"/>
    <mergeCell ref="A4:L4"/>
    <mergeCell ref="C6:C7"/>
    <mergeCell ref="D6:F6"/>
    <mergeCell ref="G6:G7"/>
    <mergeCell ref="H6:J6"/>
  </mergeCells>
  <printOptions/>
  <pageMargins left="0.7874015748031497" right="0.15748031496062992" top="0.15748031496062992" bottom="0.15748031496062992" header="0.4724409448818898" footer="0.2362204724409449"/>
  <pageSetup fitToHeight="2" horizontalDpi="600" verticalDpi="600" orientation="landscape" paperSize="9" scale="56" r:id="rId1"/>
  <rowBreaks count="2" manualBreakCount="2">
    <brk id="28" max="11" man="1"/>
    <brk id="44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B67"/>
  <sheetViews>
    <sheetView showZeros="0" view="pageBreakPreview" zoomScale="75" zoomScaleSheetLayoutView="75" zoomScalePageLayoutView="0" workbookViewId="0" topLeftCell="A1">
      <pane xSplit="1" ySplit="8" topLeftCell="B9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F65" sqref="F65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8" customHeight="1">
      <c r="A2" s="64" t="s">
        <v>136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4" ht="15.75" customHeight="1">
      <c r="A3" s="68"/>
      <c r="B3" s="68"/>
      <c r="C3" s="68"/>
      <c r="D3" s="68"/>
      <c r="E3" s="68"/>
      <c r="F3" s="68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71" t="s">
        <v>80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9" t="s">
        <v>21</v>
      </c>
      <c r="B5" s="65" t="s">
        <v>28</v>
      </c>
      <c r="C5" s="70" t="s">
        <v>2</v>
      </c>
      <c r="D5" s="70"/>
      <c r="E5" s="70"/>
      <c r="F5" s="70"/>
      <c r="G5" s="74" t="s">
        <v>137</v>
      </c>
      <c r="H5" s="75"/>
      <c r="I5" s="75"/>
      <c r="J5" s="76"/>
      <c r="K5" s="65" t="s">
        <v>23</v>
      </c>
      <c r="L5" s="72" t="s">
        <v>25</v>
      </c>
    </row>
    <row r="6" spans="1:12" ht="29.25" customHeight="1">
      <c r="A6" s="69"/>
      <c r="B6" s="66"/>
      <c r="C6" s="70" t="s">
        <v>8</v>
      </c>
      <c r="D6" s="70" t="s">
        <v>9</v>
      </c>
      <c r="E6" s="70"/>
      <c r="F6" s="70"/>
      <c r="G6" s="77" t="s">
        <v>8</v>
      </c>
      <c r="H6" s="74" t="s">
        <v>9</v>
      </c>
      <c r="I6" s="75"/>
      <c r="J6" s="76"/>
      <c r="K6" s="67"/>
      <c r="L6" s="73"/>
    </row>
    <row r="7" spans="1:12" ht="30.75" customHeight="1">
      <c r="A7" s="69"/>
      <c r="B7" s="67"/>
      <c r="C7" s="70"/>
      <c r="D7" s="20" t="s">
        <v>10</v>
      </c>
      <c r="E7" s="20" t="s">
        <v>11</v>
      </c>
      <c r="F7" s="20" t="s">
        <v>12</v>
      </c>
      <c r="G7" s="78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48">
        <f aca="true" t="shared" si="0" ref="C9:J9">C10+C16</f>
        <v>324722.1</v>
      </c>
      <c r="D9" s="48">
        <f t="shared" si="0"/>
        <v>41102.6</v>
      </c>
      <c r="E9" s="48">
        <f t="shared" si="0"/>
        <v>218761.90000000002</v>
      </c>
      <c r="F9" s="48">
        <f t="shared" si="0"/>
        <v>64857.6</v>
      </c>
      <c r="G9" s="48">
        <f t="shared" si="0"/>
        <v>1840</v>
      </c>
      <c r="H9" s="48">
        <f t="shared" si="0"/>
        <v>0</v>
      </c>
      <c r="I9" s="48">
        <f t="shared" si="0"/>
        <v>0</v>
      </c>
      <c r="J9" s="48">
        <f t="shared" si="0"/>
        <v>1840</v>
      </c>
      <c r="K9" s="49">
        <f aca="true" t="shared" si="1" ref="K9:K63">G9-C9</f>
        <v>-322882.1</v>
      </c>
      <c r="L9" s="29">
        <f aca="true" t="shared" si="2" ref="L9:L63">G9/C9*100</f>
        <v>0.5666383655439529</v>
      </c>
    </row>
    <row r="10" spans="1:12" ht="21" customHeight="1">
      <c r="A10" s="7" t="s">
        <v>39</v>
      </c>
      <c r="B10" s="19"/>
      <c r="C10" s="50">
        <f>C11+C12+C13+C14+C15</f>
        <v>309722.1</v>
      </c>
      <c r="D10" s="50">
        <f aca="true" t="shared" si="3" ref="D10:J10">D11+D12+D13+D14+D15</f>
        <v>41102.6</v>
      </c>
      <c r="E10" s="50">
        <f t="shared" si="3"/>
        <v>218761.90000000002</v>
      </c>
      <c r="F10" s="50">
        <f t="shared" si="3"/>
        <v>49857.6</v>
      </c>
      <c r="G10" s="50">
        <f t="shared" si="3"/>
        <v>1840</v>
      </c>
      <c r="H10" s="50">
        <f t="shared" si="3"/>
        <v>0</v>
      </c>
      <c r="I10" s="50">
        <f t="shared" si="3"/>
        <v>0</v>
      </c>
      <c r="J10" s="50">
        <f t="shared" si="3"/>
        <v>1840</v>
      </c>
      <c r="K10" s="51">
        <f t="shared" si="1"/>
        <v>-307882.1</v>
      </c>
      <c r="L10" s="30">
        <f t="shared" si="2"/>
        <v>0.5940809519243219</v>
      </c>
    </row>
    <row r="11" spans="1:12" ht="69.75" customHeight="1">
      <c r="A11" s="8" t="s">
        <v>129</v>
      </c>
      <c r="B11" s="36" t="s">
        <v>29</v>
      </c>
      <c r="C11" s="55">
        <f>D11+E11+F11</f>
        <v>1840</v>
      </c>
      <c r="D11" s="55"/>
      <c r="E11" s="55"/>
      <c r="F11" s="55">
        <v>1840</v>
      </c>
      <c r="G11" s="55">
        <f>H11+I11+J11</f>
        <v>1840</v>
      </c>
      <c r="H11" s="55"/>
      <c r="I11" s="55"/>
      <c r="J11" s="55">
        <v>1840</v>
      </c>
      <c r="K11" s="53">
        <f t="shared" si="1"/>
        <v>0</v>
      </c>
      <c r="L11" s="4">
        <f t="shared" si="2"/>
        <v>100</v>
      </c>
    </row>
    <row r="12" spans="1:12" ht="79.5" customHeight="1">
      <c r="A12" s="16" t="s">
        <v>130</v>
      </c>
      <c r="B12" s="62" t="s">
        <v>110</v>
      </c>
      <c r="C12" s="52">
        <f>D12+E12+F12</f>
        <v>204395.90000000002</v>
      </c>
      <c r="D12" s="52"/>
      <c r="E12" s="52">
        <v>163516.7</v>
      </c>
      <c r="F12" s="52">
        <v>40879.2</v>
      </c>
      <c r="G12" s="52">
        <f>H12+I12+J12</f>
        <v>0</v>
      </c>
      <c r="H12" s="52"/>
      <c r="I12" s="52"/>
      <c r="J12" s="52"/>
      <c r="K12" s="53">
        <f t="shared" si="1"/>
        <v>-204395.90000000002</v>
      </c>
      <c r="L12" s="4">
        <f t="shared" si="2"/>
        <v>0</v>
      </c>
    </row>
    <row r="13" spans="1:12" ht="55.5" customHeight="1">
      <c r="A13" s="16" t="s">
        <v>131</v>
      </c>
      <c r="B13" s="62" t="s">
        <v>110</v>
      </c>
      <c r="C13" s="52">
        <f>D13+E13+F13</f>
        <v>61383.6</v>
      </c>
      <c r="D13" s="52"/>
      <c r="E13" s="52">
        <v>55245.2</v>
      </c>
      <c r="F13" s="52">
        <v>6138.4</v>
      </c>
      <c r="G13" s="52">
        <f>H13+I13+J13</f>
        <v>0</v>
      </c>
      <c r="H13" s="52"/>
      <c r="I13" s="52"/>
      <c r="J13" s="52"/>
      <c r="K13" s="53">
        <f t="shared" si="1"/>
        <v>-61383.6</v>
      </c>
      <c r="L13" s="4">
        <f t="shared" si="2"/>
        <v>0</v>
      </c>
    </row>
    <row r="14" spans="1:12" ht="69.75" customHeight="1">
      <c r="A14" s="16" t="s">
        <v>134</v>
      </c>
      <c r="B14" s="62" t="s">
        <v>110</v>
      </c>
      <c r="C14" s="52">
        <f>D14+E14+F14</f>
        <v>1000</v>
      </c>
      <c r="D14" s="52"/>
      <c r="E14" s="52"/>
      <c r="F14" s="52">
        <v>1000</v>
      </c>
      <c r="G14" s="52">
        <f>H14+I14+J14</f>
        <v>0</v>
      </c>
      <c r="H14" s="52"/>
      <c r="I14" s="52"/>
      <c r="J14" s="52"/>
      <c r="K14" s="53">
        <f t="shared" si="1"/>
        <v>-1000</v>
      </c>
      <c r="L14" s="4">
        <f t="shared" si="2"/>
        <v>0</v>
      </c>
    </row>
    <row r="15" spans="1:12" ht="108.75" customHeight="1">
      <c r="A15" s="16" t="s">
        <v>139</v>
      </c>
      <c r="B15" s="62" t="s">
        <v>110</v>
      </c>
      <c r="C15" s="52">
        <f>D15+E15+F15</f>
        <v>41102.6</v>
      </c>
      <c r="D15" s="52">
        <v>41102.6</v>
      </c>
      <c r="E15" s="52"/>
      <c r="F15" s="52"/>
      <c r="G15" s="52">
        <f>H15+I15+J15</f>
        <v>0</v>
      </c>
      <c r="H15" s="52"/>
      <c r="I15" s="52"/>
      <c r="J15" s="52"/>
      <c r="K15" s="53"/>
      <c r="L15" s="4"/>
    </row>
    <row r="16" spans="1:12" ht="43.5" customHeight="1">
      <c r="A16" s="40" t="s">
        <v>6</v>
      </c>
      <c r="B16" s="36"/>
      <c r="C16" s="54">
        <f>C17</f>
        <v>15000</v>
      </c>
      <c r="D16" s="54">
        <f aca="true" t="shared" si="4" ref="D16:J16">D17</f>
        <v>0</v>
      </c>
      <c r="E16" s="54">
        <f t="shared" si="4"/>
        <v>0</v>
      </c>
      <c r="F16" s="54">
        <f t="shared" si="4"/>
        <v>15000</v>
      </c>
      <c r="G16" s="54">
        <f t="shared" si="4"/>
        <v>0</v>
      </c>
      <c r="H16" s="54">
        <f t="shared" si="4"/>
        <v>0</v>
      </c>
      <c r="I16" s="54">
        <f t="shared" si="4"/>
        <v>0</v>
      </c>
      <c r="J16" s="54">
        <f t="shared" si="4"/>
        <v>0</v>
      </c>
      <c r="K16" s="53">
        <f t="shared" si="1"/>
        <v>-15000</v>
      </c>
      <c r="L16" s="4">
        <f t="shared" si="2"/>
        <v>0</v>
      </c>
    </row>
    <row r="17" spans="1:12" ht="48.75" customHeight="1">
      <c r="A17" s="16" t="s">
        <v>7</v>
      </c>
      <c r="B17" s="36" t="s">
        <v>29</v>
      </c>
      <c r="C17" s="52">
        <f>D17+E17+F17</f>
        <v>15000</v>
      </c>
      <c r="D17" s="52"/>
      <c r="E17" s="52"/>
      <c r="F17" s="52">
        <v>15000</v>
      </c>
      <c r="G17" s="52">
        <f>H17+I17+J17</f>
        <v>0</v>
      </c>
      <c r="H17" s="52"/>
      <c r="I17" s="52"/>
      <c r="J17" s="52"/>
      <c r="K17" s="53">
        <f t="shared" si="1"/>
        <v>-15000</v>
      </c>
      <c r="L17" s="4">
        <f t="shared" si="2"/>
        <v>0</v>
      </c>
    </row>
    <row r="18" spans="1:12" ht="30.75" customHeight="1">
      <c r="A18" s="6" t="s">
        <v>16</v>
      </c>
      <c r="B18" s="6"/>
      <c r="C18" s="48">
        <f aca="true" t="shared" si="5" ref="C18:J18">C19+C28</f>
        <v>146921</v>
      </c>
      <c r="D18" s="48">
        <f t="shared" si="5"/>
        <v>0</v>
      </c>
      <c r="E18" s="48">
        <f t="shared" si="5"/>
        <v>66077.9</v>
      </c>
      <c r="F18" s="48">
        <f t="shared" si="5"/>
        <v>80843.1</v>
      </c>
      <c r="G18" s="48">
        <f t="shared" si="5"/>
        <v>30925.1</v>
      </c>
      <c r="H18" s="48">
        <f t="shared" si="5"/>
        <v>0</v>
      </c>
      <c r="I18" s="48">
        <f t="shared" si="5"/>
        <v>3698.9</v>
      </c>
      <c r="J18" s="48">
        <f t="shared" si="5"/>
        <v>27226.199999999997</v>
      </c>
      <c r="K18" s="49">
        <f t="shared" si="1"/>
        <v>-115995.9</v>
      </c>
      <c r="L18" s="29">
        <f t="shared" si="2"/>
        <v>21.048794930608967</v>
      </c>
    </row>
    <row r="19" spans="1:12" ht="15.75" customHeight="1">
      <c r="A19" s="7" t="s">
        <v>20</v>
      </c>
      <c r="B19" s="19"/>
      <c r="C19" s="54">
        <f>C20+C21</f>
        <v>94601</v>
      </c>
      <c r="D19" s="54">
        <f aca="true" t="shared" si="6" ref="D19:J19">D20+D21</f>
        <v>0</v>
      </c>
      <c r="E19" s="54">
        <f t="shared" si="6"/>
        <v>39070.1</v>
      </c>
      <c r="F19" s="54">
        <f t="shared" si="6"/>
        <v>55530.9</v>
      </c>
      <c r="G19" s="54">
        <f t="shared" si="6"/>
        <v>21851.699999999997</v>
      </c>
      <c r="H19" s="54">
        <f t="shared" si="6"/>
        <v>0</v>
      </c>
      <c r="I19" s="54">
        <f t="shared" si="6"/>
        <v>0</v>
      </c>
      <c r="J19" s="54">
        <f t="shared" si="6"/>
        <v>21851.699999999997</v>
      </c>
      <c r="K19" s="51">
        <f t="shared" si="1"/>
        <v>-72749.3</v>
      </c>
      <c r="L19" s="30">
        <f t="shared" si="2"/>
        <v>23.098804452384222</v>
      </c>
    </row>
    <row r="20" spans="1:12" ht="34.5" customHeight="1">
      <c r="A20" s="9" t="s">
        <v>100</v>
      </c>
      <c r="B20" s="36" t="s">
        <v>29</v>
      </c>
      <c r="C20" s="52">
        <f aca="true" t="shared" si="7" ref="C20:C27">D20+E20+F20</f>
        <v>35000</v>
      </c>
      <c r="D20" s="52"/>
      <c r="E20" s="52"/>
      <c r="F20" s="52">
        <v>35000</v>
      </c>
      <c r="G20" s="52">
        <f aca="true" t="shared" si="8" ref="G20:G27">H20+I20+J20</f>
        <v>11195.3</v>
      </c>
      <c r="H20" s="52"/>
      <c r="I20" s="52"/>
      <c r="J20" s="52">
        <v>11195.3</v>
      </c>
      <c r="K20" s="53">
        <f t="shared" si="1"/>
        <v>-23804.7</v>
      </c>
      <c r="L20" s="4">
        <f t="shared" si="2"/>
        <v>31.986571428571427</v>
      </c>
    </row>
    <row r="21" spans="1:12" ht="34.5" customHeight="1">
      <c r="A21" s="9" t="s">
        <v>115</v>
      </c>
      <c r="B21" s="36" t="s">
        <v>29</v>
      </c>
      <c r="C21" s="52">
        <f>C23+C24+C25+C26+C27</f>
        <v>59601.00000000001</v>
      </c>
      <c r="D21" s="52">
        <f aca="true" t="shared" si="9" ref="D21:J21">D23+D24+D25+D26+D27</f>
        <v>0</v>
      </c>
      <c r="E21" s="52">
        <f t="shared" si="9"/>
        <v>39070.1</v>
      </c>
      <c r="F21" s="52">
        <f t="shared" si="9"/>
        <v>20530.9</v>
      </c>
      <c r="G21" s="52">
        <f t="shared" si="9"/>
        <v>10656.4</v>
      </c>
      <c r="H21" s="52">
        <f t="shared" si="9"/>
        <v>0</v>
      </c>
      <c r="I21" s="52">
        <f t="shared" si="9"/>
        <v>0</v>
      </c>
      <c r="J21" s="52">
        <f t="shared" si="9"/>
        <v>10656.4</v>
      </c>
      <c r="K21" s="53">
        <f t="shared" si="1"/>
        <v>-48944.600000000006</v>
      </c>
      <c r="L21" s="4">
        <f t="shared" si="2"/>
        <v>17.879565779097664</v>
      </c>
    </row>
    <row r="22" spans="1:12" ht="18.75" customHeight="1">
      <c r="A22" s="9" t="s">
        <v>116</v>
      </c>
      <c r="B22" s="36"/>
      <c r="C22" s="52"/>
      <c r="D22" s="52"/>
      <c r="E22" s="52"/>
      <c r="F22" s="52"/>
      <c r="G22" s="52"/>
      <c r="H22" s="52"/>
      <c r="I22" s="52"/>
      <c r="J22" s="52"/>
      <c r="K22" s="53"/>
      <c r="L22" s="4"/>
    </row>
    <row r="23" spans="1:12" ht="18.75" customHeight="1">
      <c r="A23" s="63" t="s">
        <v>117</v>
      </c>
      <c r="B23" s="36"/>
      <c r="C23" s="52">
        <f t="shared" si="7"/>
        <v>25262.5</v>
      </c>
      <c r="D23" s="52"/>
      <c r="E23" s="24">
        <v>25262.5</v>
      </c>
      <c r="F23" s="52"/>
      <c r="G23" s="52">
        <f t="shared" si="8"/>
        <v>0</v>
      </c>
      <c r="H23" s="52"/>
      <c r="I23" s="52"/>
      <c r="J23" s="52"/>
      <c r="K23" s="53">
        <f t="shared" si="1"/>
        <v>-25262.5</v>
      </c>
      <c r="L23" s="4">
        <f t="shared" si="2"/>
        <v>0</v>
      </c>
    </row>
    <row r="24" spans="1:12" ht="24" customHeight="1">
      <c r="A24" s="63" t="s">
        <v>118</v>
      </c>
      <c r="B24" s="36"/>
      <c r="C24" s="52">
        <f t="shared" si="7"/>
        <v>8747.800000000001</v>
      </c>
      <c r="D24" s="52"/>
      <c r="E24" s="24">
        <v>8340.2</v>
      </c>
      <c r="F24" s="52">
        <v>407.6</v>
      </c>
      <c r="G24" s="52">
        <f t="shared" si="8"/>
        <v>0</v>
      </c>
      <c r="H24" s="52"/>
      <c r="I24" s="52"/>
      <c r="J24" s="52"/>
      <c r="K24" s="53">
        <f t="shared" si="1"/>
        <v>-8747.800000000001</v>
      </c>
      <c r="L24" s="4">
        <f t="shared" si="2"/>
        <v>0</v>
      </c>
    </row>
    <row r="25" spans="1:12" ht="22.5" customHeight="1">
      <c r="A25" s="63" t="s">
        <v>119</v>
      </c>
      <c r="B25" s="36"/>
      <c r="C25" s="52">
        <f t="shared" si="7"/>
        <v>14931.3</v>
      </c>
      <c r="D25" s="52"/>
      <c r="E25" s="24">
        <v>5467.4</v>
      </c>
      <c r="F25" s="52">
        <v>9463.9</v>
      </c>
      <c r="G25" s="52">
        <f t="shared" si="8"/>
        <v>0</v>
      </c>
      <c r="H25" s="52"/>
      <c r="I25" s="52"/>
      <c r="J25" s="52"/>
      <c r="K25" s="53">
        <f t="shared" si="1"/>
        <v>-14931.3</v>
      </c>
      <c r="L25" s="4">
        <f t="shared" si="2"/>
        <v>0</v>
      </c>
    </row>
    <row r="26" spans="1:12" ht="24" customHeight="1">
      <c r="A26" s="63" t="s">
        <v>120</v>
      </c>
      <c r="B26" s="36"/>
      <c r="C26" s="52">
        <f t="shared" si="7"/>
        <v>459.4</v>
      </c>
      <c r="D26" s="52"/>
      <c r="E26" s="52"/>
      <c r="F26" s="52">
        <v>459.4</v>
      </c>
      <c r="G26" s="52">
        <f t="shared" si="8"/>
        <v>459.4</v>
      </c>
      <c r="H26" s="52"/>
      <c r="I26" s="52"/>
      <c r="J26" s="52">
        <v>459.4</v>
      </c>
      <c r="K26" s="53">
        <f t="shared" si="1"/>
        <v>0</v>
      </c>
      <c r="L26" s="4">
        <f t="shared" si="2"/>
        <v>100</v>
      </c>
    </row>
    <row r="27" spans="1:12" ht="19.5" customHeight="1">
      <c r="A27" s="63" t="s">
        <v>121</v>
      </c>
      <c r="B27" s="36"/>
      <c r="C27" s="52">
        <f t="shared" si="7"/>
        <v>10200</v>
      </c>
      <c r="D27" s="52"/>
      <c r="E27" s="52"/>
      <c r="F27" s="52">
        <v>10200</v>
      </c>
      <c r="G27" s="52">
        <f t="shared" si="8"/>
        <v>10197</v>
      </c>
      <c r="H27" s="52"/>
      <c r="I27" s="52"/>
      <c r="J27" s="52">
        <v>10197</v>
      </c>
      <c r="K27" s="53">
        <f t="shared" si="1"/>
        <v>-3</v>
      </c>
      <c r="L27" s="4">
        <f t="shared" si="2"/>
        <v>99.97058823529412</v>
      </c>
    </row>
    <row r="28" spans="1:12" ht="17.25" customHeight="1">
      <c r="A28" s="7" t="s">
        <v>13</v>
      </c>
      <c r="B28" s="19"/>
      <c r="C28" s="54">
        <f>C29+C30</f>
        <v>52320</v>
      </c>
      <c r="D28" s="54">
        <f aca="true" t="shared" si="10" ref="D28:J28">D29+D30</f>
        <v>0</v>
      </c>
      <c r="E28" s="54">
        <f t="shared" si="10"/>
        <v>27007.8</v>
      </c>
      <c r="F28" s="54">
        <f t="shared" si="10"/>
        <v>25312.2</v>
      </c>
      <c r="G28" s="54">
        <f t="shared" si="10"/>
        <v>9073.4</v>
      </c>
      <c r="H28" s="54">
        <f t="shared" si="10"/>
        <v>0</v>
      </c>
      <c r="I28" s="54">
        <f t="shared" si="10"/>
        <v>3698.9</v>
      </c>
      <c r="J28" s="54">
        <f t="shared" si="10"/>
        <v>5374.5</v>
      </c>
      <c r="K28" s="53">
        <f t="shared" si="1"/>
        <v>-43246.6</v>
      </c>
      <c r="L28" s="4">
        <f t="shared" si="2"/>
        <v>17.342125382262996</v>
      </c>
    </row>
    <row r="29" spans="1:12" ht="66" customHeight="1">
      <c r="A29" s="9" t="s">
        <v>63</v>
      </c>
      <c r="B29" s="36" t="s">
        <v>29</v>
      </c>
      <c r="C29" s="55">
        <f>D29+E29+F29</f>
        <v>50320</v>
      </c>
      <c r="D29" s="55"/>
      <c r="E29" s="55">
        <v>27007.8</v>
      </c>
      <c r="F29" s="55">
        <v>23312.2</v>
      </c>
      <c r="G29" s="55">
        <f>H29+I29+J29</f>
        <v>9073.4</v>
      </c>
      <c r="H29" s="55"/>
      <c r="I29" s="55">
        <v>3698.9</v>
      </c>
      <c r="J29" s="55">
        <v>5374.5</v>
      </c>
      <c r="K29" s="55">
        <f t="shared" si="1"/>
        <v>-41246.6</v>
      </c>
      <c r="L29" s="12">
        <f t="shared" si="2"/>
        <v>18.03139904610493</v>
      </c>
    </row>
    <row r="30" spans="1:12" ht="90.75" customHeight="1">
      <c r="A30" s="39" t="s">
        <v>94</v>
      </c>
      <c r="B30" s="36" t="s">
        <v>29</v>
      </c>
      <c r="C30" s="55">
        <f>D30+E30+F30</f>
        <v>2000</v>
      </c>
      <c r="D30" s="55"/>
      <c r="E30" s="55"/>
      <c r="F30" s="55">
        <v>2000</v>
      </c>
      <c r="G30" s="55">
        <f>H30+I30+J30</f>
        <v>0</v>
      </c>
      <c r="H30" s="55"/>
      <c r="I30" s="55"/>
      <c r="J30" s="55"/>
      <c r="K30" s="55">
        <f t="shared" si="1"/>
        <v>-2000</v>
      </c>
      <c r="L30" s="12">
        <f t="shared" si="2"/>
        <v>0</v>
      </c>
    </row>
    <row r="31" spans="1:12" ht="33" customHeight="1">
      <c r="A31" s="11" t="s">
        <v>17</v>
      </c>
      <c r="B31" s="37"/>
      <c r="C31" s="56">
        <f aca="true" t="shared" si="11" ref="C31:J31">C32+C52</f>
        <v>337043.4</v>
      </c>
      <c r="D31" s="56">
        <f t="shared" si="11"/>
        <v>0</v>
      </c>
      <c r="E31" s="56">
        <f t="shared" si="11"/>
        <v>54655.1</v>
      </c>
      <c r="F31" s="56">
        <f t="shared" si="11"/>
        <v>282388.3</v>
      </c>
      <c r="G31" s="56">
        <f t="shared" si="11"/>
        <v>126905.6</v>
      </c>
      <c r="H31" s="56">
        <f t="shared" si="11"/>
        <v>0</v>
      </c>
      <c r="I31" s="56">
        <f t="shared" si="11"/>
        <v>0</v>
      </c>
      <c r="J31" s="56">
        <f t="shared" si="11"/>
        <v>126905.6</v>
      </c>
      <c r="K31" s="56">
        <f t="shared" si="1"/>
        <v>-210137.80000000002</v>
      </c>
      <c r="L31" s="13">
        <f t="shared" si="2"/>
        <v>37.65259904214116</v>
      </c>
    </row>
    <row r="32" spans="1:12" ht="27.75" customHeight="1">
      <c r="A32" s="7" t="s">
        <v>14</v>
      </c>
      <c r="B32" s="19"/>
      <c r="C32" s="50">
        <f>C33+C35+C37+C39+C41+C43+C45+C47+C49+C51</f>
        <v>326743.4</v>
      </c>
      <c r="D32" s="50">
        <f aca="true" t="shared" si="12" ref="D32:J32">D33+D35+D37+D39+D41+D43+D45+D47+D49+D51</f>
        <v>0</v>
      </c>
      <c r="E32" s="50">
        <f t="shared" si="12"/>
        <v>44355.1</v>
      </c>
      <c r="F32" s="50">
        <f t="shared" si="12"/>
        <v>282388.3</v>
      </c>
      <c r="G32" s="50">
        <f t="shared" si="12"/>
        <v>126905.6</v>
      </c>
      <c r="H32" s="50">
        <f t="shared" si="12"/>
        <v>0</v>
      </c>
      <c r="I32" s="50">
        <f t="shared" si="12"/>
        <v>0</v>
      </c>
      <c r="J32" s="50">
        <f t="shared" si="12"/>
        <v>126905.6</v>
      </c>
      <c r="K32" s="50">
        <f t="shared" si="1"/>
        <v>-199837.80000000002</v>
      </c>
      <c r="L32" s="32">
        <f t="shared" si="2"/>
        <v>38.83952973495409</v>
      </c>
    </row>
    <row r="33" spans="1:12" ht="66.75" customHeight="1">
      <c r="A33" s="8" t="s">
        <v>42</v>
      </c>
      <c r="B33" s="36" t="s">
        <v>29</v>
      </c>
      <c r="C33" s="55">
        <f aca="true" t="shared" si="13" ref="C33:C51">D33+E33+F33</f>
        <v>14982.6</v>
      </c>
      <c r="D33" s="55"/>
      <c r="E33" s="55"/>
      <c r="F33" s="55">
        <v>14982.6</v>
      </c>
      <c r="G33" s="55">
        <f>H33+I33+J33</f>
        <v>10586.2</v>
      </c>
      <c r="H33" s="55"/>
      <c r="I33" s="55"/>
      <c r="J33" s="55">
        <v>10586.2</v>
      </c>
      <c r="K33" s="55">
        <f t="shared" si="1"/>
        <v>-4396.4</v>
      </c>
      <c r="L33" s="12">
        <f t="shared" si="2"/>
        <v>70.65662835555912</v>
      </c>
    </row>
    <row r="34" spans="1:12" ht="45.75" customHeight="1">
      <c r="A34" s="41" t="s">
        <v>64</v>
      </c>
      <c r="B34" s="36"/>
      <c r="C34" s="55">
        <f t="shared" si="13"/>
        <v>352.2</v>
      </c>
      <c r="D34" s="55"/>
      <c r="E34" s="55"/>
      <c r="F34" s="55">
        <v>352.2</v>
      </c>
      <c r="G34" s="55">
        <f>H34+I34+J34</f>
        <v>128.4</v>
      </c>
      <c r="H34" s="55"/>
      <c r="I34" s="55"/>
      <c r="J34" s="55">
        <v>128.4</v>
      </c>
      <c r="K34" s="55">
        <f t="shared" si="1"/>
        <v>-223.79999999999998</v>
      </c>
      <c r="L34" s="12">
        <f t="shared" si="2"/>
        <v>36.45655877342419</v>
      </c>
    </row>
    <row r="35" spans="1:12" ht="81" customHeight="1">
      <c r="A35" s="8" t="s">
        <v>143</v>
      </c>
      <c r="B35" s="36" t="s">
        <v>29</v>
      </c>
      <c r="C35" s="55">
        <f t="shared" si="13"/>
        <v>105536.8</v>
      </c>
      <c r="D35" s="55"/>
      <c r="E35" s="55">
        <v>12000</v>
      </c>
      <c r="F35" s="55">
        <v>93536.8</v>
      </c>
      <c r="G35" s="55">
        <f aca="true" t="shared" si="14" ref="G35:G53">H35+I35+J35</f>
        <v>62720.3</v>
      </c>
      <c r="H35" s="55"/>
      <c r="I35" s="55"/>
      <c r="J35" s="55">
        <v>62720.3</v>
      </c>
      <c r="K35" s="55">
        <f t="shared" si="1"/>
        <v>-42816.5</v>
      </c>
      <c r="L35" s="12">
        <f t="shared" si="2"/>
        <v>59.42979131449883</v>
      </c>
    </row>
    <row r="36" spans="1:12" ht="47.25" customHeight="1">
      <c r="A36" s="41" t="s">
        <v>65</v>
      </c>
      <c r="B36" s="36"/>
      <c r="C36" s="55">
        <f t="shared" si="13"/>
        <v>1373.3</v>
      </c>
      <c r="D36" s="55"/>
      <c r="E36" s="55"/>
      <c r="F36" s="55">
        <v>1373.3</v>
      </c>
      <c r="G36" s="55">
        <f t="shared" si="14"/>
        <v>966</v>
      </c>
      <c r="H36" s="55"/>
      <c r="I36" s="55"/>
      <c r="J36" s="55">
        <v>966</v>
      </c>
      <c r="K36" s="55">
        <f t="shared" si="1"/>
        <v>-407.29999999999995</v>
      </c>
      <c r="L36" s="12">
        <f t="shared" si="2"/>
        <v>70.3415131435229</v>
      </c>
    </row>
    <row r="37" spans="1:12" ht="63" customHeight="1">
      <c r="A37" s="8" t="s">
        <v>44</v>
      </c>
      <c r="B37" s="36" t="s">
        <v>29</v>
      </c>
      <c r="C37" s="55">
        <f t="shared" si="13"/>
        <v>29119.7</v>
      </c>
      <c r="D37" s="55"/>
      <c r="E37" s="55">
        <v>11250</v>
      </c>
      <c r="F37" s="55">
        <v>17869.7</v>
      </c>
      <c r="G37" s="55">
        <f t="shared" si="14"/>
        <v>17433.5</v>
      </c>
      <c r="H37" s="55"/>
      <c r="I37" s="55"/>
      <c r="J37" s="55">
        <v>17433.5</v>
      </c>
      <c r="K37" s="55">
        <f t="shared" si="1"/>
        <v>-11686.2</v>
      </c>
      <c r="L37" s="12">
        <f t="shared" si="2"/>
        <v>59.86840523769133</v>
      </c>
    </row>
    <row r="38" spans="1:12" ht="47.25" customHeight="1">
      <c r="A38" s="8" t="s">
        <v>66</v>
      </c>
      <c r="B38" s="36"/>
      <c r="C38" s="55">
        <f t="shared" si="13"/>
        <v>373.7</v>
      </c>
      <c r="D38" s="55"/>
      <c r="E38" s="55"/>
      <c r="F38" s="55">
        <v>373.7</v>
      </c>
      <c r="G38" s="55">
        <f t="shared" si="14"/>
        <v>147.5</v>
      </c>
      <c r="H38" s="55"/>
      <c r="I38" s="55"/>
      <c r="J38" s="55">
        <v>147.5</v>
      </c>
      <c r="K38" s="55">
        <f t="shared" si="1"/>
        <v>-226.2</v>
      </c>
      <c r="L38" s="12">
        <f t="shared" si="2"/>
        <v>39.47016323253948</v>
      </c>
    </row>
    <row r="39" spans="1:12" ht="63" customHeight="1">
      <c r="A39" s="44" t="s">
        <v>67</v>
      </c>
      <c r="B39" s="36" t="s">
        <v>29</v>
      </c>
      <c r="C39" s="55">
        <f t="shared" si="13"/>
        <v>53442.9</v>
      </c>
      <c r="D39" s="55"/>
      <c r="E39" s="55"/>
      <c r="F39" s="55">
        <v>53442.9</v>
      </c>
      <c r="G39" s="55">
        <f>H39+I39+J39</f>
        <v>17927.5</v>
      </c>
      <c r="H39" s="55"/>
      <c r="I39" s="55"/>
      <c r="J39" s="55">
        <v>17927.5</v>
      </c>
      <c r="K39" s="55">
        <f t="shared" si="1"/>
        <v>-35515.4</v>
      </c>
      <c r="L39" s="12">
        <f t="shared" si="2"/>
        <v>33.545148186194986</v>
      </c>
    </row>
    <row r="40" spans="1:12" ht="51.75" customHeight="1">
      <c r="A40" s="8" t="s">
        <v>68</v>
      </c>
      <c r="B40" s="36"/>
      <c r="C40" s="55">
        <f t="shared" si="13"/>
        <v>1186.8</v>
      </c>
      <c r="D40" s="55"/>
      <c r="E40" s="55"/>
      <c r="F40" s="55">
        <v>1186.8</v>
      </c>
      <c r="G40" s="55">
        <f t="shared" si="14"/>
        <v>195.1</v>
      </c>
      <c r="H40" s="55"/>
      <c r="I40" s="55"/>
      <c r="J40" s="55">
        <v>195.1</v>
      </c>
      <c r="K40" s="55">
        <f t="shared" si="1"/>
        <v>-991.6999999999999</v>
      </c>
      <c r="L40" s="12">
        <f t="shared" si="2"/>
        <v>16.4391641388608</v>
      </c>
    </row>
    <row r="41" spans="1:12" ht="96.75" customHeight="1">
      <c r="A41" s="8" t="s">
        <v>144</v>
      </c>
      <c r="B41" s="36" t="s">
        <v>29</v>
      </c>
      <c r="C41" s="55">
        <f t="shared" si="13"/>
        <v>62961.4</v>
      </c>
      <c r="D41" s="55"/>
      <c r="E41" s="55">
        <v>11405.1</v>
      </c>
      <c r="F41" s="55">
        <v>51556.3</v>
      </c>
      <c r="G41" s="55">
        <f t="shared" si="14"/>
        <v>215.5</v>
      </c>
      <c r="H41" s="55"/>
      <c r="I41" s="55"/>
      <c r="J41" s="55">
        <v>215.5</v>
      </c>
      <c r="K41" s="55">
        <f t="shared" si="1"/>
        <v>-62745.9</v>
      </c>
      <c r="L41" s="12">
        <f t="shared" si="2"/>
        <v>0.3422732023112574</v>
      </c>
    </row>
    <row r="42" spans="1:12" ht="49.5" customHeight="1">
      <c r="A42" s="8" t="s">
        <v>69</v>
      </c>
      <c r="B42" s="36"/>
      <c r="C42" s="55">
        <f t="shared" si="13"/>
        <v>1891</v>
      </c>
      <c r="D42" s="55"/>
      <c r="E42" s="55"/>
      <c r="F42" s="55">
        <v>1891</v>
      </c>
      <c r="G42" s="55">
        <f t="shared" si="14"/>
        <v>215.5</v>
      </c>
      <c r="H42" s="55"/>
      <c r="I42" s="55"/>
      <c r="J42" s="55">
        <v>215.5</v>
      </c>
      <c r="K42" s="55">
        <f t="shared" si="1"/>
        <v>-1675.5</v>
      </c>
      <c r="L42" s="12">
        <f t="shared" si="2"/>
        <v>11.396086726599682</v>
      </c>
    </row>
    <row r="43" spans="1:12" ht="96.75" customHeight="1">
      <c r="A43" s="9" t="s">
        <v>145</v>
      </c>
      <c r="B43" s="36" t="s">
        <v>29</v>
      </c>
      <c r="C43" s="55">
        <f t="shared" si="13"/>
        <v>19700</v>
      </c>
      <c r="D43" s="55"/>
      <c r="E43" s="55">
        <v>9700</v>
      </c>
      <c r="F43" s="55">
        <v>10000</v>
      </c>
      <c r="G43" s="55">
        <f>H43+I43+J43</f>
        <v>22.6</v>
      </c>
      <c r="H43" s="55"/>
      <c r="I43" s="55"/>
      <c r="J43" s="55">
        <v>22.6</v>
      </c>
      <c r="K43" s="55">
        <f t="shared" si="1"/>
        <v>-19677.4</v>
      </c>
      <c r="L43" s="12">
        <f t="shared" si="2"/>
        <v>0.11472081218274113</v>
      </c>
    </row>
    <row r="44" spans="1:12" ht="50.25" customHeight="1">
      <c r="A44" s="8" t="s">
        <v>71</v>
      </c>
      <c r="B44" s="36"/>
      <c r="C44" s="55">
        <f t="shared" si="13"/>
        <v>1442</v>
      </c>
      <c r="D44" s="55"/>
      <c r="E44" s="55"/>
      <c r="F44" s="52">
        <v>1442</v>
      </c>
      <c r="G44" s="55">
        <f t="shared" si="14"/>
        <v>22.6</v>
      </c>
      <c r="H44" s="55"/>
      <c r="I44" s="55"/>
      <c r="J44" s="55">
        <v>22.6</v>
      </c>
      <c r="K44" s="55">
        <f t="shared" si="1"/>
        <v>-1419.4</v>
      </c>
      <c r="L44" s="12">
        <f t="shared" si="2"/>
        <v>1.5672676837725381</v>
      </c>
    </row>
    <row r="45" spans="1:12" ht="78.75" customHeight="1">
      <c r="A45" s="8" t="s">
        <v>72</v>
      </c>
      <c r="B45" s="36" t="s">
        <v>29</v>
      </c>
      <c r="C45" s="55">
        <f t="shared" si="13"/>
        <v>18000</v>
      </c>
      <c r="D45" s="55"/>
      <c r="E45" s="55"/>
      <c r="F45" s="55">
        <v>18000</v>
      </c>
      <c r="G45" s="55">
        <f t="shared" si="14"/>
        <v>18000</v>
      </c>
      <c r="H45" s="55"/>
      <c r="I45" s="55"/>
      <c r="J45" s="55">
        <v>18000</v>
      </c>
      <c r="K45" s="55">
        <f t="shared" si="1"/>
        <v>0</v>
      </c>
      <c r="L45" s="12">
        <f t="shared" si="2"/>
        <v>100</v>
      </c>
    </row>
    <row r="46" spans="1:12" ht="48.75" customHeight="1">
      <c r="A46" s="8" t="s">
        <v>69</v>
      </c>
      <c r="B46" s="36"/>
      <c r="C46" s="55">
        <f t="shared" si="13"/>
        <v>2413.3</v>
      </c>
      <c r="D46" s="55"/>
      <c r="E46" s="55"/>
      <c r="F46" s="55">
        <v>2413.3</v>
      </c>
      <c r="G46" s="55">
        <f>H46+I46+J46</f>
        <v>2413.3</v>
      </c>
      <c r="H46" s="55"/>
      <c r="I46" s="55"/>
      <c r="J46" s="55">
        <v>2413.3</v>
      </c>
      <c r="K46" s="55">
        <f t="shared" si="1"/>
        <v>0</v>
      </c>
      <c r="L46" s="12">
        <f t="shared" si="2"/>
        <v>100</v>
      </c>
    </row>
    <row r="47" spans="1:12" ht="129.75" customHeight="1">
      <c r="A47" s="8" t="s">
        <v>55</v>
      </c>
      <c r="B47" s="36" t="s">
        <v>29</v>
      </c>
      <c r="C47" s="55">
        <f t="shared" si="13"/>
        <v>10000</v>
      </c>
      <c r="D47" s="55"/>
      <c r="E47" s="55"/>
      <c r="F47" s="55">
        <v>10000</v>
      </c>
      <c r="G47" s="55">
        <f t="shared" si="14"/>
        <v>0</v>
      </c>
      <c r="H47" s="55"/>
      <c r="I47" s="55"/>
      <c r="J47" s="55"/>
      <c r="K47" s="55">
        <f t="shared" si="1"/>
        <v>-10000</v>
      </c>
      <c r="L47" s="12">
        <f t="shared" si="2"/>
        <v>0</v>
      </c>
    </row>
    <row r="48" spans="1:12" ht="48.75" customHeight="1">
      <c r="A48" s="8" t="s">
        <v>68</v>
      </c>
      <c r="B48" s="36" t="s">
        <v>29</v>
      </c>
      <c r="C48" s="55">
        <f t="shared" si="13"/>
        <v>1695.6</v>
      </c>
      <c r="D48" s="55"/>
      <c r="E48" s="55"/>
      <c r="F48" s="55">
        <v>1695.6</v>
      </c>
      <c r="G48" s="55">
        <f>H48+I48+J48</f>
        <v>0</v>
      </c>
      <c r="H48" s="55"/>
      <c r="I48" s="55"/>
      <c r="J48" s="55"/>
      <c r="K48" s="55">
        <f t="shared" si="1"/>
        <v>-1695.6</v>
      </c>
      <c r="L48" s="12">
        <f t="shared" si="2"/>
        <v>0</v>
      </c>
    </row>
    <row r="49" spans="1:12" ht="126" customHeight="1">
      <c r="A49" s="8" t="s">
        <v>56</v>
      </c>
      <c r="B49" s="36" t="s">
        <v>29</v>
      </c>
      <c r="C49" s="55">
        <f t="shared" si="13"/>
        <v>10000</v>
      </c>
      <c r="D49" s="55"/>
      <c r="E49" s="55"/>
      <c r="F49" s="55">
        <v>10000</v>
      </c>
      <c r="G49" s="55">
        <f t="shared" si="14"/>
        <v>0</v>
      </c>
      <c r="H49" s="55"/>
      <c r="I49" s="55"/>
      <c r="J49" s="55"/>
      <c r="K49" s="55">
        <f t="shared" si="1"/>
        <v>-10000</v>
      </c>
      <c r="L49" s="12">
        <f t="shared" si="2"/>
        <v>0</v>
      </c>
    </row>
    <row r="50" spans="1:12" ht="48.75" customHeight="1">
      <c r="A50" s="8" t="s">
        <v>69</v>
      </c>
      <c r="B50" s="36"/>
      <c r="C50" s="55">
        <f t="shared" si="13"/>
        <v>799.6</v>
      </c>
      <c r="D50" s="55"/>
      <c r="E50" s="55"/>
      <c r="F50" s="55">
        <v>799.6</v>
      </c>
      <c r="G50" s="55">
        <f t="shared" si="14"/>
        <v>0</v>
      </c>
      <c r="H50" s="55"/>
      <c r="I50" s="55"/>
      <c r="J50" s="55"/>
      <c r="K50" s="55">
        <f t="shared" si="1"/>
        <v>-799.6</v>
      </c>
      <c r="L50" s="12">
        <f t="shared" si="2"/>
        <v>0</v>
      </c>
    </row>
    <row r="51" spans="1:12" ht="66.75" customHeight="1">
      <c r="A51" s="8" t="s">
        <v>124</v>
      </c>
      <c r="B51" s="36" t="s">
        <v>29</v>
      </c>
      <c r="C51" s="55">
        <f t="shared" si="13"/>
        <v>3000</v>
      </c>
      <c r="D51" s="55"/>
      <c r="E51" s="55"/>
      <c r="F51" s="55">
        <v>3000</v>
      </c>
      <c r="G51" s="55">
        <f>H51+I51+J51</f>
        <v>0</v>
      </c>
      <c r="H51" s="55"/>
      <c r="I51" s="55"/>
      <c r="J51" s="58"/>
      <c r="K51" s="55">
        <f t="shared" si="1"/>
        <v>-3000</v>
      </c>
      <c r="L51" s="12">
        <f t="shared" si="2"/>
        <v>0</v>
      </c>
    </row>
    <row r="52" spans="1:12" ht="29.25" customHeight="1">
      <c r="A52" s="10" t="s">
        <v>40</v>
      </c>
      <c r="B52" s="36"/>
      <c r="C52" s="55">
        <f aca="true" t="shared" si="15" ref="C52:J52">C53</f>
        <v>10300</v>
      </c>
      <c r="D52" s="55">
        <f t="shared" si="15"/>
        <v>0</v>
      </c>
      <c r="E52" s="55">
        <f t="shared" si="15"/>
        <v>10300</v>
      </c>
      <c r="F52" s="55">
        <f t="shared" si="15"/>
        <v>0</v>
      </c>
      <c r="G52" s="55">
        <f t="shared" si="14"/>
        <v>0</v>
      </c>
      <c r="H52" s="55">
        <f t="shared" si="15"/>
        <v>0</v>
      </c>
      <c r="I52" s="55">
        <f t="shared" si="15"/>
        <v>0</v>
      </c>
      <c r="J52" s="55">
        <f t="shared" si="15"/>
        <v>0</v>
      </c>
      <c r="K52" s="55">
        <f t="shared" si="1"/>
        <v>-10300</v>
      </c>
      <c r="L52" s="12">
        <f t="shared" si="2"/>
        <v>0</v>
      </c>
    </row>
    <row r="53" spans="1:12" ht="37.5" customHeight="1">
      <c r="A53" s="9" t="s">
        <v>106</v>
      </c>
      <c r="B53" s="36" t="s">
        <v>29</v>
      </c>
      <c r="C53" s="55">
        <f>D53+E53+F53</f>
        <v>10300</v>
      </c>
      <c r="D53" s="55"/>
      <c r="E53" s="55">
        <v>10300</v>
      </c>
      <c r="F53" s="55"/>
      <c r="G53" s="55">
        <f t="shared" si="14"/>
        <v>0</v>
      </c>
      <c r="H53" s="55"/>
      <c r="I53" s="55"/>
      <c r="J53" s="55"/>
      <c r="K53" s="55">
        <f t="shared" si="1"/>
        <v>-10300</v>
      </c>
      <c r="L53" s="12">
        <f t="shared" si="2"/>
        <v>0</v>
      </c>
    </row>
    <row r="54" spans="1:12" ht="35.25" customHeight="1">
      <c r="A54" s="6" t="s">
        <v>32</v>
      </c>
      <c r="B54" s="6"/>
      <c r="C54" s="56">
        <f>C55</f>
        <v>30939.2</v>
      </c>
      <c r="D54" s="56">
        <f aca="true" t="shared" si="16" ref="D54:J54">D55</f>
        <v>0</v>
      </c>
      <c r="E54" s="56">
        <f t="shared" si="16"/>
        <v>0</v>
      </c>
      <c r="F54" s="56">
        <f t="shared" si="16"/>
        <v>30939.2</v>
      </c>
      <c r="G54" s="56">
        <f t="shared" si="16"/>
        <v>5809.1</v>
      </c>
      <c r="H54" s="56">
        <f t="shared" si="16"/>
        <v>0</v>
      </c>
      <c r="I54" s="56">
        <f t="shared" si="16"/>
        <v>0</v>
      </c>
      <c r="J54" s="56">
        <f t="shared" si="16"/>
        <v>5809.1</v>
      </c>
      <c r="K54" s="56">
        <f t="shared" si="1"/>
        <v>-25130.1</v>
      </c>
      <c r="L54" s="13">
        <f t="shared" si="2"/>
        <v>18.77585716502043</v>
      </c>
    </row>
    <row r="55" spans="1:12" ht="27" customHeight="1">
      <c r="A55" s="7" t="s">
        <v>33</v>
      </c>
      <c r="B55" s="36"/>
      <c r="C55" s="50">
        <f>C56+C58+C60+C61+C62</f>
        <v>30939.2</v>
      </c>
      <c r="D55" s="50">
        <f aca="true" t="shared" si="17" ref="D55:J55">D56+D58+D60+D61+D62</f>
        <v>0</v>
      </c>
      <c r="E55" s="50">
        <f t="shared" si="17"/>
        <v>0</v>
      </c>
      <c r="F55" s="50">
        <f t="shared" si="17"/>
        <v>30939.2</v>
      </c>
      <c r="G55" s="50">
        <f t="shared" si="17"/>
        <v>5809.1</v>
      </c>
      <c r="H55" s="50">
        <f t="shared" si="17"/>
        <v>0</v>
      </c>
      <c r="I55" s="50">
        <f t="shared" si="17"/>
        <v>0</v>
      </c>
      <c r="J55" s="50">
        <f t="shared" si="17"/>
        <v>5809.1</v>
      </c>
      <c r="K55" s="50">
        <f t="shared" si="1"/>
        <v>-25130.1</v>
      </c>
      <c r="L55" s="32">
        <f t="shared" si="2"/>
        <v>18.77585716502043</v>
      </c>
    </row>
    <row r="56" spans="1:12" ht="81" customHeight="1">
      <c r="A56" s="47" t="s">
        <v>51</v>
      </c>
      <c r="B56" s="36" t="s">
        <v>29</v>
      </c>
      <c r="C56" s="55">
        <f aca="true" t="shared" si="18" ref="C56:C62">D56+E56+F56</f>
        <v>2767.5</v>
      </c>
      <c r="D56" s="55"/>
      <c r="E56" s="55"/>
      <c r="F56" s="55">
        <v>2767.5</v>
      </c>
      <c r="G56" s="55">
        <f>H56+I56+J56</f>
        <v>2767.5</v>
      </c>
      <c r="H56" s="55"/>
      <c r="I56" s="55"/>
      <c r="J56" s="55">
        <v>2767.5</v>
      </c>
      <c r="K56" s="55">
        <f t="shared" si="1"/>
        <v>0</v>
      </c>
      <c r="L56" s="12">
        <f t="shared" si="2"/>
        <v>100</v>
      </c>
    </row>
    <row r="57" spans="1:12" ht="51.75" customHeight="1">
      <c r="A57" s="8" t="s">
        <v>74</v>
      </c>
      <c r="B57" s="36"/>
      <c r="C57" s="55">
        <f t="shared" si="18"/>
        <v>2767.5</v>
      </c>
      <c r="D57" s="55"/>
      <c r="E57" s="55"/>
      <c r="F57" s="55">
        <v>2767.5</v>
      </c>
      <c r="G57" s="55">
        <f aca="true" t="shared" si="19" ref="G57:G62">H57+I57+J57</f>
        <v>2767.5</v>
      </c>
      <c r="H57" s="55"/>
      <c r="I57" s="55"/>
      <c r="J57" s="55">
        <v>2767.5</v>
      </c>
      <c r="K57" s="55">
        <f t="shared" si="1"/>
        <v>0</v>
      </c>
      <c r="L57" s="12">
        <f t="shared" si="2"/>
        <v>100</v>
      </c>
    </row>
    <row r="58" spans="1:12" ht="63.75" customHeight="1">
      <c r="A58" s="45" t="s">
        <v>52</v>
      </c>
      <c r="B58" s="36" t="s">
        <v>29</v>
      </c>
      <c r="C58" s="55">
        <f t="shared" si="18"/>
        <v>20531.9</v>
      </c>
      <c r="D58" s="55"/>
      <c r="E58" s="55"/>
      <c r="F58" s="55">
        <v>20531.9</v>
      </c>
      <c r="G58" s="55">
        <f t="shared" si="19"/>
        <v>1638.5</v>
      </c>
      <c r="H58" s="55"/>
      <c r="I58" s="55"/>
      <c r="J58" s="55">
        <v>1638.5</v>
      </c>
      <c r="K58" s="55">
        <f t="shared" si="1"/>
        <v>-18893.4</v>
      </c>
      <c r="L58" s="12">
        <f t="shared" si="2"/>
        <v>7.980264856150672</v>
      </c>
    </row>
    <row r="59" spans="1:12" ht="48" customHeight="1">
      <c r="A59" s="44" t="s">
        <v>75</v>
      </c>
      <c r="B59" s="36"/>
      <c r="C59" s="55">
        <f t="shared" si="18"/>
        <v>1880.9</v>
      </c>
      <c r="D59" s="55"/>
      <c r="E59" s="55"/>
      <c r="F59" s="55">
        <v>1880.9</v>
      </c>
      <c r="G59" s="55">
        <f t="shared" si="19"/>
        <v>1638.5</v>
      </c>
      <c r="H59" s="55"/>
      <c r="I59" s="55"/>
      <c r="J59" s="55">
        <v>1638.5</v>
      </c>
      <c r="K59" s="55">
        <f t="shared" si="1"/>
        <v>-242.4000000000001</v>
      </c>
      <c r="L59" s="12">
        <f t="shared" si="2"/>
        <v>87.11255250146206</v>
      </c>
    </row>
    <row r="60" spans="1:12" ht="83.25" customHeight="1">
      <c r="A60" s="44" t="s">
        <v>79</v>
      </c>
      <c r="B60" s="36" t="s">
        <v>29</v>
      </c>
      <c r="C60" s="55">
        <f t="shared" si="18"/>
        <v>1500</v>
      </c>
      <c r="D60" s="55"/>
      <c r="E60" s="55"/>
      <c r="F60" s="55">
        <v>1500</v>
      </c>
      <c r="G60" s="55">
        <f>H60+I60+J60</f>
        <v>0</v>
      </c>
      <c r="H60" s="55"/>
      <c r="I60" s="55"/>
      <c r="J60" s="55"/>
      <c r="K60" s="55">
        <f t="shared" si="1"/>
        <v>-1500</v>
      </c>
      <c r="L60" s="12">
        <f t="shared" si="2"/>
        <v>0</v>
      </c>
    </row>
    <row r="61" spans="1:12" ht="63" customHeight="1">
      <c r="A61" s="44" t="s">
        <v>122</v>
      </c>
      <c r="B61" s="36" t="s">
        <v>29</v>
      </c>
      <c r="C61" s="55">
        <f t="shared" si="18"/>
        <v>4139.2</v>
      </c>
      <c r="D61" s="55"/>
      <c r="E61" s="55"/>
      <c r="F61" s="55">
        <v>4139.2</v>
      </c>
      <c r="G61" s="55">
        <f t="shared" si="19"/>
        <v>1403.1</v>
      </c>
      <c r="H61" s="55"/>
      <c r="I61" s="55"/>
      <c r="J61" s="55">
        <v>1403.1</v>
      </c>
      <c r="K61" s="55">
        <f t="shared" si="1"/>
        <v>-2736.1</v>
      </c>
      <c r="L61" s="12">
        <f t="shared" si="2"/>
        <v>33.89785465790491</v>
      </c>
    </row>
    <row r="62" spans="1:12" ht="80.25" customHeight="1">
      <c r="A62" s="44" t="s">
        <v>113</v>
      </c>
      <c r="B62" s="36" t="s">
        <v>29</v>
      </c>
      <c r="C62" s="55">
        <f t="shared" si="18"/>
        <v>2000.6</v>
      </c>
      <c r="D62" s="55"/>
      <c r="E62" s="55"/>
      <c r="F62" s="55">
        <v>2000.6</v>
      </c>
      <c r="G62" s="55">
        <f t="shared" si="19"/>
        <v>0</v>
      </c>
      <c r="H62" s="55"/>
      <c r="I62" s="55"/>
      <c r="J62" s="55"/>
      <c r="K62" s="55">
        <f t="shared" si="1"/>
        <v>-2000.6</v>
      </c>
      <c r="L62" s="12">
        <f t="shared" si="2"/>
        <v>0</v>
      </c>
    </row>
    <row r="63" spans="1:12" s="5" customFormat="1" ht="33.75" customHeight="1">
      <c r="A63" s="6" t="s">
        <v>19</v>
      </c>
      <c r="B63" s="6"/>
      <c r="C63" s="56">
        <f aca="true" t="shared" si="20" ref="C63:J63">C9+C18+C31+C54</f>
        <v>839625.7</v>
      </c>
      <c r="D63" s="56">
        <f t="shared" si="20"/>
        <v>41102.6</v>
      </c>
      <c r="E63" s="56">
        <f t="shared" si="20"/>
        <v>339494.9</v>
      </c>
      <c r="F63" s="56">
        <f t="shared" si="20"/>
        <v>459028.2</v>
      </c>
      <c r="G63" s="56">
        <f t="shared" si="20"/>
        <v>165479.80000000002</v>
      </c>
      <c r="H63" s="56">
        <f t="shared" si="20"/>
        <v>0</v>
      </c>
      <c r="I63" s="56">
        <f t="shared" si="20"/>
        <v>3698.9</v>
      </c>
      <c r="J63" s="56">
        <f t="shared" si="20"/>
        <v>161780.9</v>
      </c>
      <c r="K63" s="56">
        <f t="shared" si="1"/>
        <v>-674145.8999999999</v>
      </c>
      <c r="L63" s="13">
        <f t="shared" si="2"/>
        <v>19.70875831933206</v>
      </c>
    </row>
    <row r="65" spans="1:6" ht="17.25" customHeight="1">
      <c r="A65" s="18" t="s">
        <v>146</v>
      </c>
      <c r="F65" s="18" t="s">
        <v>148</v>
      </c>
    </row>
    <row r="66" ht="33" customHeight="1">
      <c r="A66" s="1" t="s">
        <v>31</v>
      </c>
    </row>
    <row r="67" ht="15">
      <c r="B67" s="18"/>
    </row>
  </sheetData>
  <sheetProtection/>
  <mergeCells count="14">
    <mergeCell ref="K5:K6"/>
    <mergeCell ref="L5:L6"/>
    <mergeCell ref="A5:A7"/>
    <mergeCell ref="B5:B7"/>
    <mergeCell ref="C5:F5"/>
    <mergeCell ref="G5:J5"/>
    <mergeCell ref="A1:L1"/>
    <mergeCell ref="A2:L2"/>
    <mergeCell ref="A3:F3"/>
    <mergeCell ref="A4:L4"/>
    <mergeCell ref="C6:C7"/>
    <mergeCell ref="D6:F6"/>
    <mergeCell ref="G6:G7"/>
    <mergeCell ref="H6:J6"/>
  </mergeCells>
  <printOptions/>
  <pageMargins left="0.74" right="0.17" top="0.17" bottom="0.17" header="0.48" footer="0.25"/>
  <pageSetup fitToHeight="2" horizontalDpi="600" verticalDpi="600" orientation="landscape" paperSize="9" scale="56" r:id="rId1"/>
  <rowBreaks count="2" manualBreakCount="2">
    <brk id="28" max="11" man="1"/>
    <brk id="44" max="1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B67"/>
  <sheetViews>
    <sheetView showZeros="0" view="pageBreakPreview" zoomScale="75" zoomScaleSheetLayoutView="75" zoomScalePageLayoutView="0" workbookViewId="0" topLeftCell="A1">
      <pane xSplit="1" ySplit="8" topLeftCell="D9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A12" sqref="A12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10.1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8" customHeight="1">
      <c r="A2" s="64" t="s">
        <v>149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4" ht="15.75" customHeight="1">
      <c r="A3" s="68"/>
      <c r="B3" s="68"/>
      <c r="C3" s="68"/>
      <c r="D3" s="68"/>
      <c r="E3" s="68"/>
      <c r="F3" s="68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71" t="s">
        <v>30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9" t="s">
        <v>21</v>
      </c>
      <c r="B5" s="65" t="s">
        <v>28</v>
      </c>
      <c r="C5" s="70" t="s">
        <v>2</v>
      </c>
      <c r="D5" s="70"/>
      <c r="E5" s="70"/>
      <c r="F5" s="70"/>
      <c r="G5" s="74" t="s">
        <v>150</v>
      </c>
      <c r="H5" s="75"/>
      <c r="I5" s="75"/>
      <c r="J5" s="76"/>
      <c r="K5" s="65" t="s">
        <v>23</v>
      </c>
      <c r="L5" s="72" t="s">
        <v>25</v>
      </c>
    </row>
    <row r="6" spans="1:12" ht="29.25" customHeight="1">
      <c r="A6" s="69"/>
      <c r="B6" s="66"/>
      <c r="C6" s="70" t="s">
        <v>8</v>
      </c>
      <c r="D6" s="70" t="s">
        <v>9</v>
      </c>
      <c r="E6" s="70"/>
      <c r="F6" s="70"/>
      <c r="G6" s="77" t="s">
        <v>8</v>
      </c>
      <c r="H6" s="74" t="s">
        <v>9</v>
      </c>
      <c r="I6" s="75"/>
      <c r="J6" s="76"/>
      <c r="K6" s="67"/>
      <c r="L6" s="73"/>
    </row>
    <row r="7" spans="1:12" ht="30.75" customHeight="1">
      <c r="A7" s="69"/>
      <c r="B7" s="67"/>
      <c r="C7" s="70"/>
      <c r="D7" s="20" t="s">
        <v>10</v>
      </c>
      <c r="E7" s="20" t="s">
        <v>11</v>
      </c>
      <c r="F7" s="20" t="s">
        <v>12</v>
      </c>
      <c r="G7" s="78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22">
        <f aca="true" t="shared" si="0" ref="C9:J9">C10+C16</f>
        <v>324722090</v>
      </c>
      <c r="D9" s="22">
        <f t="shared" si="0"/>
        <v>41102590</v>
      </c>
      <c r="E9" s="22">
        <f t="shared" si="0"/>
        <v>218761900</v>
      </c>
      <c r="F9" s="22">
        <f t="shared" si="0"/>
        <v>64857600</v>
      </c>
      <c r="G9" s="22">
        <f t="shared" si="0"/>
        <v>3478129.91</v>
      </c>
      <c r="H9" s="22">
        <f t="shared" si="0"/>
        <v>0</v>
      </c>
      <c r="I9" s="22">
        <f t="shared" si="0"/>
        <v>0</v>
      </c>
      <c r="J9" s="22">
        <f t="shared" si="0"/>
        <v>3478129.91</v>
      </c>
      <c r="K9" s="31">
        <f aca="true" t="shared" si="1" ref="K9:K63">G9-C9</f>
        <v>-321243960.09</v>
      </c>
      <c r="L9" s="29">
        <f aca="true" t="shared" si="2" ref="L9:L63">G9/C9*100</f>
        <v>1.0711097326332188</v>
      </c>
    </row>
    <row r="10" spans="1:12" ht="21" customHeight="1">
      <c r="A10" s="7" t="s">
        <v>39</v>
      </c>
      <c r="B10" s="19"/>
      <c r="C10" s="27">
        <f>C11+C12+C13+C14+C15</f>
        <v>309722090</v>
      </c>
      <c r="D10" s="27">
        <f aca="true" t="shared" si="3" ref="D10:J10">D11+D12+D13+D14+D15</f>
        <v>41102590</v>
      </c>
      <c r="E10" s="27">
        <f t="shared" si="3"/>
        <v>218761900</v>
      </c>
      <c r="F10" s="27">
        <f t="shared" si="3"/>
        <v>49857600</v>
      </c>
      <c r="G10" s="27">
        <f t="shared" si="3"/>
        <v>3478129.91</v>
      </c>
      <c r="H10" s="27">
        <f t="shared" si="3"/>
        <v>0</v>
      </c>
      <c r="I10" s="27">
        <f t="shared" si="3"/>
        <v>0</v>
      </c>
      <c r="J10" s="27">
        <f t="shared" si="3"/>
        <v>3478129.91</v>
      </c>
      <c r="K10" s="23">
        <f t="shared" si="1"/>
        <v>-306243960.09</v>
      </c>
      <c r="L10" s="30">
        <f t="shared" si="2"/>
        <v>1.1229841274802195</v>
      </c>
    </row>
    <row r="11" spans="1:12" ht="66.75" customHeight="1">
      <c r="A11" s="61" t="s">
        <v>128</v>
      </c>
      <c r="B11" s="36" t="s">
        <v>29</v>
      </c>
      <c r="C11" s="26">
        <f>D11+E11+F11</f>
        <v>1840000</v>
      </c>
      <c r="D11" s="26"/>
      <c r="E11" s="26"/>
      <c r="F11" s="26">
        <v>1840000</v>
      </c>
      <c r="G11" s="26">
        <f>H11+I11+J11</f>
        <v>1840000</v>
      </c>
      <c r="H11" s="26"/>
      <c r="I11" s="26"/>
      <c r="J11" s="26">
        <v>1840000</v>
      </c>
      <c r="K11" s="21">
        <f t="shared" si="1"/>
        <v>0</v>
      </c>
      <c r="L11" s="4">
        <f t="shared" si="2"/>
        <v>100</v>
      </c>
    </row>
    <row r="12" spans="1:12" ht="94.5" customHeight="1">
      <c r="A12" s="16" t="s">
        <v>152</v>
      </c>
      <c r="B12" s="62" t="s">
        <v>110</v>
      </c>
      <c r="C12" s="24">
        <f>D12+E12+F12</f>
        <v>204395888</v>
      </c>
      <c r="D12" s="24"/>
      <c r="E12" s="24">
        <v>163516688</v>
      </c>
      <c r="F12" s="24">
        <v>40879200</v>
      </c>
      <c r="G12" s="24">
        <f aca="true" t="shared" si="4" ref="G12:G17">H12+I12+J12</f>
        <v>0</v>
      </c>
      <c r="H12" s="24"/>
      <c r="I12" s="24"/>
      <c r="J12" s="24"/>
      <c r="K12" s="21">
        <f t="shared" si="1"/>
        <v>-204395888</v>
      </c>
      <c r="L12" s="4">
        <f t="shared" si="2"/>
        <v>0</v>
      </c>
    </row>
    <row r="13" spans="1:12" ht="66" customHeight="1">
      <c r="A13" s="16" t="s">
        <v>151</v>
      </c>
      <c r="B13" s="62" t="s">
        <v>110</v>
      </c>
      <c r="C13" s="24">
        <f>D13+E13+F13</f>
        <v>61383612</v>
      </c>
      <c r="D13" s="24"/>
      <c r="E13" s="24">
        <v>55245212</v>
      </c>
      <c r="F13" s="24">
        <v>6138400</v>
      </c>
      <c r="G13" s="24">
        <f t="shared" si="4"/>
        <v>1638129.91</v>
      </c>
      <c r="H13" s="24"/>
      <c r="I13" s="24"/>
      <c r="J13" s="24">
        <v>1638129.91</v>
      </c>
      <c r="K13" s="21">
        <f t="shared" si="1"/>
        <v>-59745482.09</v>
      </c>
      <c r="L13" s="4">
        <f t="shared" si="2"/>
        <v>2.668676307285404</v>
      </c>
    </row>
    <row r="14" spans="1:12" ht="62.25" customHeight="1">
      <c r="A14" s="16" t="s">
        <v>134</v>
      </c>
      <c r="B14" s="62" t="s">
        <v>110</v>
      </c>
      <c r="C14" s="24">
        <f>D14+E14+F14</f>
        <v>1000000</v>
      </c>
      <c r="D14" s="24"/>
      <c r="E14" s="24"/>
      <c r="F14" s="24">
        <v>1000000</v>
      </c>
      <c r="G14" s="24">
        <f t="shared" si="4"/>
        <v>0</v>
      </c>
      <c r="H14" s="24"/>
      <c r="I14" s="24"/>
      <c r="J14" s="24"/>
      <c r="K14" s="21">
        <f t="shared" si="1"/>
        <v>-1000000</v>
      </c>
      <c r="L14" s="4">
        <f t="shared" si="2"/>
        <v>0</v>
      </c>
    </row>
    <row r="15" spans="1:12" ht="117" customHeight="1">
      <c r="A15" s="16" t="s">
        <v>138</v>
      </c>
      <c r="B15" s="62" t="s">
        <v>110</v>
      </c>
      <c r="C15" s="24">
        <f>D15+E15+F15</f>
        <v>41102590</v>
      </c>
      <c r="D15" s="24">
        <v>41102590</v>
      </c>
      <c r="E15" s="24"/>
      <c r="F15" s="24"/>
      <c r="G15" s="24">
        <f t="shared" si="4"/>
        <v>0</v>
      </c>
      <c r="H15" s="24"/>
      <c r="I15" s="24"/>
      <c r="J15" s="24"/>
      <c r="K15" s="21"/>
      <c r="L15" s="4"/>
    </row>
    <row r="16" spans="1:12" ht="43.5" customHeight="1">
      <c r="A16" s="40" t="s">
        <v>6</v>
      </c>
      <c r="B16" s="36"/>
      <c r="C16" s="25">
        <f>C17</f>
        <v>15000000</v>
      </c>
      <c r="D16" s="25">
        <f aca="true" t="shared" si="5" ref="D16:J16">D17</f>
        <v>0</v>
      </c>
      <c r="E16" s="25">
        <f t="shared" si="5"/>
        <v>0</v>
      </c>
      <c r="F16" s="25">
        <f t="shared" si="5"/>
        <v>15000000</v>
      </c>
      <c r="G16" s="25">
        <f t="shared" si="5"/>
        <v>0</v>
      </c>
      <c r="H16" s="25">
        <f t="shared" si="5"/>
        <v>0</v>
      </c>
      <c r="I16" s="25">
        <f t="shared" si="5"/>
        <v>0</v>
      </c>
      <c r="J16" s="25">
        <f t="shared" si="5"/>
        <v>0</v>
      </c>
      <c r="K16" s="21">
        <f t="shared" si="1"/>
        <v>-15000000</v>
      </c>
      <c r="L16" s="4">
        <f t="shared" si="2"/>
        <v>0</v>
      </c>
    </row>
    <row r="17" spans="1:12" ht="48.75" customHeight="1">
      <c r="A17" s="16" t="s">
        <v>7</v>
      </c>
      <c r="B17" s="36" t="s">
        <v>29</v>
      </c>
      <c r="C17" s="24">
        <f>D17+E17+F17</f>
        <v>15000000</v>
      </c>
      <c r="D17" s="24"/>
      <c r="E17" s="24"/>
      <c r="F17" s="24">
        <v>15000000</v>
      </c>
      <c r="G17" s="24">
        <f t="shared" si="4"/>
        <v>0</v>
      </c>
      <c r="H17" s="24"/>
      <c r="I17" s="24"/>
      <c r="J17" s="24"/>
      <c r="K17" s="21">
        <f t="shared" si="1"/>
        <v>-15000000</v>
      </c>
      <c r="L17" s="4">
        <f t="shared" si="2"/>
        <v>0</v>
      </c>
    </row>
    <row r="18" spans="1:12" ht="30.75" customHeight="1">
      <c r="A18" s="6" t="s">
        <v>16</v>
      </c>
      <c r="B18" s="6"/>
      <c r="C18" s="22">
        <f aca="true" t="shared" si="6" ref="C18:J18">C19+C28</f>
        <v>146921006</v>
      </c>
      <c r="D18" s="22">
        <f t="shared" si="6"/>
        <v>0</v>
      </c>
      <c r="E18" s="22">
        <f t="shared" si="6"/>
        <v>66077857</v>
      </c>
      <c r="F18" s="22">
        <f t="shared" si="6"/>
        <v>80843149</v>
      </c>
      <c r="G18" s="22">
        <f t="shared" si="6"/>
        <v>30925091</v>
      </c>
      <c r="H18" s="22">
        <f t="shared" si="6"/>
        <v>0</v>
      </c>
      <c r="I18" s="22">
        <f t="shared" si="6"/>
        <v>3698881</v>
      </c>
      <c r="J18" s="22">
        <f t="shared" si="6"/>
        <v>27226210</v>
      </c>
      <c r="K18" s="31">
        <f t="shared" si="1"/>
        <v>-115995915</v>
      </c>
      <c r="L18" s="29">
        <f t="shared" si="2"/>
        <v>21.04878794527176</v>
      </c>
    </row>
    <row r="19" spans="1:12" ht="15.75" customHeight="1">
      <c r="A19" s="7" t="s">
        <v>20</v>
      </c>
      <c r="B19" s="19"/>
      <c r="C19" s="25">
        <f>C20+C21</f>
        <v>94601005</v>
      </c>
      <c r="D19" s="25">
        <f aca="true" t="shared" si="7" ref="D19:J19">D20+D21</f>
        <v>0</v>
      </c>
      <c r="E19" s="25">
        <f t="shared" si="7"/>
        <v>39070057</v>
      </c>
      <c r="F19" s="25">
        <f t="shared" si="7"/>
        <v>55530948</v>
      </c>
      <c r="G19" s="25">
        <f t="shared" si="7"/>
        <v>21851705</v>
      </c>
      <c r="H19" s="25">
        <f t="shared" si="7"/>
        <v>0</v>
      </c>
      <c r="I19" s="25">
        <f t="shared" si="7"/>
        <v>0</v>
      </c>
      <c r="J19" s="25">
        <f t="shared" si="7"/>
        <v>21851705</v>
      </c>
      <c r="K19" s="23">
        <f t="shared" si="1"/>
        <v>-72749300</v>
      </c>
      <c r="L19" s="30">
        <f t="shared" si="2"/>
        <v>23.098808516886262</v>
      </c>
    </row>
    <row r="20" spans="1:12" ht="34.5" customHeight="1">
      <c r="A20" s="9" t="s">
        <v>100</v>
      </c>
      <c r="B20" s="36" t="s">
        <v>29</v>
      </c>
      <c r="C20" s="24">
        <f aca="true" t="shared" si="8" ref="C20:C27">D20+E20+F20</f>
        <v>35000000</v>
      </c>
      <c r="D20" s="24"/>
      <c r="E20" s="24"/>
      <c r="F20" s="24">
        <v>35000000</v>
      </c>
      <c r="G20" s="24">
        <f aca="true" t="shared" si="9" ref="G20:G27">H20+I20+J20</f>
        <v>11195260</v>
      </c>
      <c r="H20" s="24"/>
      <c r="I20" s="24"/>
      <c r="J20" s="24">
        <v>11195260</v>
      </c>
      <c r="K20" s="21">
        <f t="shared" si="1"/>
        <v>-23804740</v>
      </c>
      <c r="L20" s="4">
        <f t="shared" si="2"/>
        <v>31.986457142857144</v>
      </c>
    </row>
    <row r="21" spans="1:12" ht="34.5" customHeight="1">
      <c r="A21" s="9" t="s">
        <v>115</v>
      </c>
      <c r="B21" s="36" t="s">
        <v>29</v>
      </c>
      <c r="C21" s="24">
        <f>C23+C24+C25+C26+C27</f>
        <v>59601005</v>
      </c>
      <c r="D21" s="24">
        <f aca="true" t="shared" si="10" ref="D21:J21">D23+D24+D25+D26+D27</f>
        <v>0</v>
      </c>
      <c r="E21" s="24">
        <f t="shared" si="10"/>
        <v>39070057</v>
      </c>
      <c r="F21" s="24">
        <f t="shared" si="10"/>
        <v>20530948</v>
      </c>
      <c r="G21" s="24">
        <f t="shared" si="10"/>
        <v>10656445</v>
      </c>
      <c r="H21" s="24">
        <f t="shared" si="10"/>
        <v>0</v>
      </c>
      <c r="I21" s="24">
        <f t="shared" si="10"/>
        <v>0</v>
      </c>
      <c r="J21" s="24">
        <f t="shared" si="10"/>
        <v>10656445</v>
      </c>
      <c r="K21" s="21">
        <f t="shared" si="1"/>
        <v>-48944560</v>
      </c>
      <c r="L21" s="4">
        <f t="shared" si="2"/>
        <v>17.879639781241945</v>
      </c>
    </row>
    <row r="22" spans="1:12" ht="24" customHeight="1">
      <c r="A22" s="9" t="s">
        <v>116</v>
      </c>
      <c r="B22" s="36"/>
      <c r="C22" s="24"/>
      <c r="D22" s="24"/>
      <c r="E22" s="24"/>
      <c r="F22" s="24"/>
      <c r="G22" s="24"/>
      <c r="H22" s="24"/>
      <c r="I22" s="24"/>
      <c r="J22" s="24"/>
      <c r="K22" s="21"/>
      <c r="L22" s="4"/>
    </row>
    <row r="23" spans="1:12" ht="24" customHeight="1">
      <c r="A23" s="63" t="s">
        <v>117</v>
      </c>
      <c r="B23" s="36"/>
      <c r="C23" s="24">
        <f t="shared" si="8"/>
        <v>25262471</v>
      </c>
      <c r="D23" s="24"/>
      <c r="E23" s="24">
        <v>25262471</v>
      </c>
      <c r="F23" s="24"/>
      <c r="G23" s="24">
        <f>H23+I23+J23</f>
        <v>0</v>
      </c>
      <c r="H23" s="24"/>
      <c r="I23" s="24"/>
      <c r="J23" s="24"/>
      <c r="K23" s="21">
        <f t="shared" si="1"/>
        <v>-25262471</v>
      </c>
      <c r="L23" s="4"/>
    </row>
    <row r="24" spans="1:12" ht="21" customHeight="1">
      <c r="A24" s="63" t="s">
        <v>118</v>
      </c>
      <c r="B24" s="36"/>
      <c r="C24" s="24">
        <f t="shared" si="8"/>
        <v>8747749</v>
      </c>
      <c r="D24" s="24"/>
      <c r="E24" s="24">
        <v>8340177</v>
      </c>
      <c r="F24" s="24">
        <v>407572</v>
      </c>
      <c r="G24" s="24">
        <f t="shared" si="9"/>
        <v>0</v>
      </c>
      <c r="H24" s="24"/>
      <c r="I24" s="24"/>
      <c r="J24" s="24"/>
      <c r="K24" s="21">
        <f t="shared" si="1"/>
        <v>-8747749</v>
      </c>
      <c r="L24" s="4">
        <f t="shared" si="2"/>
        <v>0</v>
      </c>
    </row>
    <row r="25" spans="1:12" ht="20.25" customHeight="1">
      <c r="A25" s="63" t="s">
        <v>119</v>
      </c>
      <c r="B25" s="36"/>
      <c r="C25" s="24">
        <f t="shared" si="8"/>
        <v>14931380</v>
      </c>
      <c r="D25" s="24"/>
      <c r="E25" s="24">
        <v>5467409</v>
      </c>
      <c r="F25" s="24">
        <v>9463971</v>
      </c>
      <c r="G25" s="24">
        <f t="shared" si="9"/>
        <v>0</v>
      </c>
      <c r="H25" s="24"/>
      <c r="I25" s="24"/>
      <c r="J25" s="24"/>
      <c r="K25" s="21">
        <f t="shared" si="1"/>
        <v>-14931380</v>
      </c>
      <c r="L25" s="4">
        <f t="shared" si="2"/>
        <v>0</v>
      </c>
    </row>
    <row r="26" spans="1:12" ht="21" customHeight="1">
      <c r="A26" s="63" t="s">
        <v>120</v>
      </c>
      <c r="B26" s="36"/>
      <c r="C26" s="24">
        <f t="shared" si="8"/>
        <v>459405</v>
      </c>
      <c r="D26" s="24"/>
      <c r="E26" s="24"/>
      <c r="F26" s="24">
        <v>459405</v>
      </c>
      <c r="G26" s="24">
        <f t="shared" si="9"/>
        <v>459405</v>
      </c>
      <c r="H26" s="24"/>
      <c r="I26" s="24"/>
      <c r="J26" s="24">
        <v>459405</v>
      </c>
      <c r="K26" s="21">
        <f t="shared" si="1"/>
        <v>0</v>
      </c>
      <c r="L26" s="4">
        <f t="shared" si="2"/>
        <v>100</v>
      </c>
    </row>
    <row r="27" spans="1:12" ht="20.25" customHeight="1">
      <c r="A27" s="63" t="s">
        <v>121</v>
      </c>
      <c r="B27" s="36"/>
      <c r="C27" s="24">
        <f t="shared" si="8"/>
        <v>10200000</v>
      </c>
      <c r="D27" s="24"/>
      <c r="E27" s="24"/>
      <c r="F27" s="24">
        <v>10200000</v>
      </c>
      <c r="G27" s="24">
        <f t="shared" si="9"/>
        <v>10197040</v>
      </c>
      <c r="H27" s="24"/>
      <c r="I27" s="24"/>
      <c r="J27" s="24">
        <v>10197040</v>
      </c>
      <c r="K27" s="21">
        <f t="shared" si="1"/>
        <v>-2960</v>
      </c>
      <c r="L27" s="4">
        <f t="shared" si="2"/>
        <v>99.97098039215686</v>
      </c>
    </row>
    <row r="28" spans="1:12" ht="17.25" customHeight="1">
      <c r="A28" s="7" t="s">
        <v>13</v>
      </c>
      <c r="B28" s="19"/>
      <c r="C28" s="25">
        <f>C29+C30</f>
        <v>52320001</v>
      </c>
      <c r="D28" s="25">
        <f aca="true" t="shared" si="11" ref="D28:J28">D29+D30</f>
        <v>0</v>
      </c>
      <c r="E28" s="25">
        <f t="shared" si="11"/>
        <v>27007800</v>
      </c>
      <c r="F28" s="25">
        <f t="shared" si="11"/>
        <v>25312201</v>
      </c>
      <c r="G28" s="25">
        <f t="shared" si="11"/>
        <v>9073386</v>
      </c>
      <c r="H28" s="25">
        <f t="shared" si="11"/>
        <v>0</v>
      </c>
      <c r="I28" s="25">
        <f t="shared" si="11"/>
        <v>3698881</v>
      </c>
      <c r="J28" s="25">
        <f t="shared" si="11"/>
        <v>5374505</v>
      </c>
      <c r="K28" s="21">
        <f t="shared" si="1"/>
        <v>-43246615</v>
      </c>
      <c r="L28" s="4">
        <f t="shared" si="2"/>
        <v>17.342098292391086</v>
      </c>
    </row>
    <row r="29" spans="1:12" ht="63.75" customHeight="1">
      <c r="A29" s="9" t="s">
        <v>81</v>
      </c>
      <c r="B29" s="36" t="s">
        <v>29</v>
      </c>
      <c r="C29" s="26">
        <f>D29+E29+F29</f>
        <v>50320001</v>
      </c>
      <c r="D29" s="26"/>
      <c r="E29" s="26">
        <v>27007800</v>
      </c>
      <c r="F29" s="26">
        <v>23312201</v>
      </c>
      <c r="G29" s="26">
        <f>H29+I29+J29</f>
        <v>9073386</v>
      </c>
      <c r="H29" s="26"/>
      <c r="I29" s="26">
        <v>3698881</v>
      </c>
      <c r="J29" s="26">
        <v>5374505</v>
      </c>
      <c r="K29" s="26">
        <f t="shared" si="1"/>
        <v>-41246615</v>
      </c>
      <c r="L29" s="12">
        <f t="shared" si="2"/>
        <v>18.03137086583126</v>
      </c>
    </row>
    <row r="30" spans="1:12" ht="113.25" customHeight="1">
      <c r="A30" s="39" t="s">
        <v>93</v>
      </c>
      <c r="B30" s="36" t="s">
        <v>29</v>
      </c>
      <c r="C30" s="26">
        <f>D30+E30+F30</f>
        <v>2000000</v>
      </c>
      <c r="D30" s="26"/>
      <c r="E30" s="26"/>
      <c r="F30" s="26">
        <v>2000000</v>
      </c>
      <c r="G30" s="26">
        <f>H30+I30+J30</f>
        <v>0</v>
      </c>
      <c r="H30" s="26"/>
      <c r="I30" s="26"/>
      <c r="J30" s="26"/>
      <c r="K30" s="26">
        <f t="shared" si="1"/>
        <v>-2000000</v>
      </c>
      <c r="L30" s="12">
        <f t="shared" si="2"/>
        <v>0</v>
      </c>
    </row>
    <row r="31" spans="1:12" ht="18" customHeight="1">
      <c r="A31" s="11" t="s">
        <v>17</v>
      </c>
      <c r="B31" s="37"/>
      <c r="C31" s="28">
        <f aca="true" t="shared" si="12" ref="C31:J31">C32+C52</f>
        <v>337043400</v>
      </c>
      <c r="D31" s="28">
        <f t="shared" si="12"/>
        <v>0</v>
      </c>
      <c r="E31" s="28">
        <f t="shared" si="12"/>
        <v>54655100</v>
      </c>
      <c r="F31" s="28">
        <f t="shared" si="12"/>
        <v>282388300</v>
      </c>
      <c r="G31" s="28">
        <f t="shared" si="12"/>
        <v>158953937.83</v>
      </c>
      <c r="H31" s="28">
        <f t="shared" si="12"/>
        <v>0</v>
      </c>
      <c r="I31" s="28">
        <f t="shared" si="12"/>
        <v>5941017</v>
      </c>
      <c r="J31" s="28">
        <f t="shared" si="12"/>
        <v>153012920.83</v>
      </c>
      <c r="K31" s="28">
        <f t="shared" si="1"/>
        <v>-178089462.17</v>
      </c>
      <c r="L31" s="13">
        <f t="shared" si="2"/>
        <v>47.161267014871086</v>
      </c>
    </row>
    <row r="32" spans="1:12" ht="18" customHeight="1">
      <c r="A32" s="7" t="s">
        <v>14</v>
      </c>
      <c r="B32" s="19"/>
      <c r="C32" s="27">
        <f>C33+C35+C37+C39+C41+C43+C45+C47+C49+C51</f>
        <v>326743400</v>
      </c>
      <c r="D32" s="27">
        <f aca="true" t="shared" si="13" ref="D32:J32">D33+D35+D37+D39+D41+D43+D45+D47+D49+D51</f>
        <v>0</v>
      </c>
      <c r="E32" s="27">
        <f t="shared" si="13"/>
        <v>44355100</v>
      </c>
      <c r="F32" s="27">
        <f t="shared" si="13"/>
        <v>282388300</v>
      </c>
      <c r="G32" s="27">
        <f t="shared" si="13"/>
        <v>158953937.83</v>
      </c>
      <c r="H32" s="27">
        <f t="shared" si="13"/>
        <v>0</v>
      </c>
      <c r="I32" s="27">
        <f t="shared" si="13"/>
        <v>5941017</v>
      </c>
      <c r="J32" s="27">
        <f t="shared" si="13"/>
        <v>153012920.83</v>
      </c>
      <c r="K32" s="27">
        <f t="shared" si="1"/>
        <v>-167789462.17</v>
      </c>
      <c r="L32" s="32">
        <f t="shared" si="2"/>
        <v>48.64794142131104</v>
      </c>
    </row>
    <row r="33" spans="1:12" ht="66.75" customHeight="1">
      <c r="A33" s="8" t="s">
        <v>42</v>
      </c>
      <c r="B33" s="36" t="s">
        <v>29</v>
      </c>
      <c r="C33" s="26">
        <f aca="true" t="shared" si="14" ref="C33:C51">D33+E33+F33</f>
        <v>14982600</v>
      </c>
      <c r="D33" s="26"/>
      <c r="E33" s="26"/>
      <c r="F33" s="26">
        <v>14982600</v>
      </c>
      <c r="G33" s="26">
        <f>H33+I33+J33</f>
        <v>10586214</v>
      </c>
      <c r="H33" s="26"/>
      <c r="I33" s="26"/>
      <c r="J33" s="26">
        <v>10586214</v>
      </c>
      <c r="K33" s="26">
        <f t="shared" si="1"/>
        <v>-4396386</v>
      </c>
      <c r="L33" s="12">
        <f t="shared" si="2"/>
        <v>70.65672179728485</v>
      </c>
    </row>
    <row r="34" spans="1:12" ht="51.75" customHeight="1">
      <c r="A34" s="41" t="s">
        <v>82</v>
      </c>
      <c r="B34" s="36"/>
      <c r="C34" s="26">
        <f t="shared" si="14"/>
        <v>352200</v>
      </c>
      <c r="D34" s="26"/>
      <c r="E34" s="26"/>
      <c r="F34" s="26">
        <v>352200</v>
      </c>
      <c r="G34" s="26">
        <f>H34+I34+J34</f>
        <v>128358</v>
      </c>
      <c r="H34" s="26"/>
      <c r="I34" s="26"/>
      <c r="J34" s="26">
        <v>128358</v>
      </c>
      <c r="K34" s="26">
        <f t="shared" si="1"/>
        <v>-223842</v>
      </c>
      <c r="L34" s="12">
        <f t="shared" si="2"/>
        <v>36.44463373083475</v>
      </c>
    </row>
    <row r="35" spans="1:12" ht="81.75" customHeight="1">
      <c r="A35" s="8" t="s">
        <v>140</v>
      </c>
      <c r="B35" s="36" t="s">
        <v>29</v>
      </c>
      <c r="C35" s="26">
        <f t="shared" si="14"/>
        <v>105536800</v>
      </c>
      <c r="D35" s="26"/>
      <c r="E35" s="26">
        <v>12000000</v>
      </c>
      <c r="F35" s="26">
        <v>93536800</v>
      </c>
      <c r="G35" s="26">
        <f>H35+I35+J35</f>
        <v>88719545.22</v>
      </c>
      <c r="H35" s="26"/>
      <c r="I35" s="26"/>
      <c r="J35" s="26">
        <v>88719545.22</v>
      </c>
      <c r="K35" s="26">
        <f t="shared" si="1"/>
        <v>-16817254.78</v>
      </c>
      <c r="L35" s="12">
        <f t="shared" si="2"/>
        <v>84.06503250051168</v>
      </c>
    </row>
    <row r="36" spans="1:12" ht="47.25" customHeight="1">
      <c r="A36" s="41" t="s">
        <v>83</v>
      </c>
      <c r="B36" s="36"/>
      <c r="C36" s="26">
        <f t="shared" si="14"/>
        <v>1373300</v>
      </c>
      <c r="D36" s="26"/>
      <c r="E36" s="26"/>
      <c r="F36" s="26">
        <v>1373300</v>
      </c>
      <c r="G36" s="26">
        <f aca="true" t="shared" si="15" ref="G36:G51">H36+I36+J36</f>
        <v>1092276.11</v>
      </c>
      <c r="H36" s="26"/>
      <c r="I36" s="26"/>
      <c r="J36" s="26">
        <v>1092276.11</v>
      </c>
      <c r="K36" s="26">
        <f t="shared" si="1"/>
        <v>-281023.8899999999</v>
      </c>
      <c r="L36" s="12">
        <f t="shared" si="2"/>
        <v>79.53659870385205</v>
      </c>
    </row>
    <row r="37" spans="1:12" ht="63" customHeight="1">
      <c r="A37" s="8" t="s">
        <v>44</v>
      </c>
      <c r="B37" s="36" t="s">
        <v>29</v>
      </c>
      <c r="C37" s="26">
        <f t="shared" si="14"/>
        <v>29119700</v>
      </c>
      <c r="D37" s="26"/>
      <c r="E37" s="26">
        <v>11250000</v>
      </c>
      <c r="F37" s="26">
        <v>17869700</v>
      </c>
      <c r="G37" s="26">
        <f t="shared" si="15"/>
        <v>23482599</v>
      </c>
      <c r="H37" s="26"/>
      <c r="I37" s="26">
        <v>5941017</v>
      </c>
      <c r="J37" s="26">
        <v>17541582</v>
      </c>
      <c r="K37" s="26">
        <f t="shared" si="1"/>
        <v>-5637101</v>
      </c>
      <c r="L37" s="12">
        <f t="shared" si="2"/>
        <v>80.64162405519288</v>
      </c>
    </row>
    <row r="38" spans="1:12" ht="47.25" customHeight="1">
      <c r="A38" s="8" t="s">
        <v>84</v>
      </c>
      <c r="B38" s="36"/>
      <c r="C38" s="26">
        <f t="shared" si="14"/>
        <v>373700</v>
      </c>
      <c r="D38" s="26"/>
      <c r="E38" s="26"/>
      <c r="F38" s="26">
        <v>373700</v>
      </c>
      <c r="G38" s="26">
        <f t="shared" si="15"/>
        <v>255498</v>
      </c>
      <c r="H38" s="26"/>
      <c r="I38" s="26"/>
      <c r="J38" s="26">
        <v>255498</v>
      </c>
      <c r="K38" s="26">
        <f t="shared" si="1"/>
        <v>-118202</v>
      </c>
      <c r="L38" s="12">
        <f t="shared" si="2"/>
        <v>68.36981535991437</v>
      </c>
    </row>
    <row r="39" spans="1:12" ht="63" customHeight="1">
      <c r="A39" s="44" t="s">
        <v>85</v>
      </c>
      <c r="B39" s="36" t="s">
        <v>29</v>
      </c>
      <c r="C39" s="26">
        <f t="shared" si="14"/>
        <v>53442900</v>
      </c>
      <c r="D39" s="26"/>
      <c r="E39" s="26"/>
      <c r="F39" s="26">
        <v>53442900</v>
      </c>
      <c r="G39" s="26">
        <f t="shared" si="15"/>
        <v>17927463</v>
      </c>
      <c r="H39" s="26"/>
      <c r="I39" s="26"/>
      <c r="J39" s="26">
        <v>17927463</v>
      </c>
      <c r="K39" s="26">
        <f t="shared" si="1"/>
        <v>-35515437</v>
      </c>
      <c r="L39" s="12">
        <f t="shared" si="2"/>
        <v>33.545078953425055</v>
      </c>
    </row>
    <row r="40" spans="1:12" ht="51.75" customHeight="1">
      <c r="A40" s="8" t="s">
        <v>68</v>
      </c>
      <c r="B40" s="36"/>
      <c r="C40" s="26">
        <f t="shared" si="14"/>
        <v>1186800</v>
      </c>
      <c r="D40" s="26"/>
      <c r="E40" s="26"/>
      <c r="F40" s="26">
        <v>1186800</v>
      </c>
      <c r="G40" s="26">
        <f t="shared" si="15"/>
        <v>195056</v>
      </c>
      <c r="H40" s="26"/>
      <c r="I40" s="26"/>
      <c r="J40" s="26">
        <v>195056</v>
      </c>
      <c r="K40" s="26">
        <f t="shared" si="1"/>
        <v>-991744</v>
      </c>
      <c r="L40" s="12">
        <f t="shared" si="2"/>
        <v>16.43545669025952</v>
      </c>
    </row>
    <row r="41" spans="1:12" ht="94.5" customHeight="1">
      <c r="A41" s="8" t="s">
        <v>142</v>
      </c>
      <c r="B41" s="36" t="s">
        <v>29</v>
      </c>
      <c r="C41" s="26">
        <f t="shared" si="14"/>
        <v>62961400</v>
      </c>
      <c r="D41" s="26"/>
      <c r="E41" s="26">
        <v>11405100</v>
      </c>
      <c r="F41" s="26">
        <v>51556300</v>
      </c>
      <c r="G41" s="26">
        <f t="shared" si="15"/>
        <v>215550.61</v>
      </c>
      <c r="H41" s="26"/>
      <c r="I41" s="26"/>
      <c r="J41" s="26">
        <v>215550.61</v>
      </c>
      <c r="K41" s="26">
        <f t="shared" si="1"/>
        <v>-62745849.39</v>
      </c>
      <c r="L41" s="12">
        <f t="shared" si="2"/>
        <v>0.3423535848948721</v>
      </c>
    </row>
    <row r="42" spans="1:12" ht="49.5" customHeight="1">
      <c r="A42" s="8" t="s">
        <v>69</v>
      </c>
      <c r="B42" s="36"/>
      <c r="C42" s="26">
        <f t="shared" si="14"/>
        <v>1891000</v>
      </c>
      <c r="D42" s="26"/>
      <c r="E42" s="26"/>
      <c r="F42" s="26">
        <v>1891000</v>
      </c>
      <c r="G42" s="26">
        <f t="shared" si="15"/>
        <v>215550.61</v>
      </c>
      <c r="H42" s="26"/>
      <c r="I42" s="26"/>
      <c r="J42" s="26">
        <v>215550.61</v>
      </c>
      <c r="K42" s="26">
        <f t="shared" si="1"/>
        <v>-1675449.3900000001</v>
      </c>
      <c r="L42" s="12">
        <f t="shared" si="2"/>
        <v>11.398763088313062</v>
      </c>
    </row>
    <row r="43" spans="1:12" ht="105" customHeight="1">
      <c r="A43" s="9" t="s">
        <v>141</v>
      </c>
      <c r="B43" s="36" t="s">
        <v>29</v>
      </c>
      <c r="C43" s="26">
        <f t="shared" si="14"/>
        <v>19700000</v>
      </c>
      <c r="D43" s="26"/>
      <c r="E43" s="26">
        <v>9700000</v>
      </c>
      <c r="F43" s="26">
        <v>10000000</v>
      </c>
      <c r="G43" s="26">
        <f t="shared" si="15"/>
        <v>22566</v>
      </c>
      <c r="H43" s="26"/>
      <c r="I43" s="26"/>
      <c r="J43" s="26">
        <v>22566</v>
      </c>
      <c r="K43" s="26">
        <f t="shared" si="1"/>
        <v>-19677434</v>
      </c>
      <c r="L43" s="12">
        <f t="shared" si="2"/>
        <v>0.1145482233502538</v>
      </c>
    </row>
    <row r="44" spans="1:12" ht="50.25" customHeight="1">
      <c r="A44" s="8" t="s">
        <v>71</v>
      </c>
      <c r="B44" s="36"/>
      <c r="C44" s="26">
        <f t="shared" si="14"/>
        <v>1442000</v>
      </c>
      <c r="D44" s="26"/>
      <c r="E44" s="26"/>
      <c r="F44" s="42">
        <v>1442000</v>
      </c>
      <c r="G44" s="26">
        <f t="shared" si="15"/>
        <v>22566</v>
      </c>
      <c r="H44" s="26"/>
      <c r="I44" s="26"/>
      <c r="J44" s="26">
        <v>22566</v>
      </c>
      <c r="K44" s="26">
        <f t="shared" si="1"/>
        <v>-1419434</v>
      </c>
      <c r="L44" s="12">
        <f t="shared" si="2"/>
        <v>1.5649098474341192</v>
      </c>
    </row>
    <row r="45" spans="1:12" ht="78.75" customHeight="1">
      <c r="A45" s="8" t="s">
        <v>87</v>
      </c>
      <c r="B45" s="36" t="s">
        <v>29</v>
      </c>
      <c r="C45" s="26">
        <f t="shared" si="14"/>
        <v>18000000</v>
      </c>
      <c r="D45" s="26"/>
      <c r="E45" s="26"/>
      <c r="F45" s="26">
        <v>18000000</v>
      </c>
      <c r="G45" s="26">
        <f t="shared" si="15"/>
        <v>18000000</v>
      </c>
      <c r="H45" s="26"/>
      <c r="I45" s="26"/>
      <c r="J45" s="26">
        <v>18000000</v>
      </c>
      <c r="K45" s="26">
        <f t="shared" si="1"/>
        <v>0</v>
      </c>
      <c r="L45" s="12">
        <f t="shared" si="2"/>
        <v>100</v>
      </c>
    </row>
    <row r="46" spans="1:12" ht="48.75" customHeight="1">
      <c r="A46" s="8" t="s">
        <v>68</v>
      </c>
      <c r="B46" s="36"/>
      <c r="C46" s="26">
        <f t="shared" si="14"/>
        <v>2413308</v>
      </c>
      <c r="D46" s="26"/>
      <c r="E46" s="26"/>
      <c r="F46" s="26">
        <v>2413308</v>
      </c>
      <c r="G46" s="26">
        <f t="shared" si="15"/>
        <v>2413308</v>
      </c>
      <c r="H46" s="26"/>
      <c r="I46" s="26"/>
      <c r="J46" s="26">
        <v>2413308</v>
      </c>
      <c r="K46" s="26">
        <f t="shared" si="1"/>
        <v>0</v>
      </c>
      <c r="L46" s="12">
        <f t="shared" si="2"/>
        <v>100</v>
      </c>
    </row>
    <row r="47" spans="1:12" ht="129.75" customHeight="1">
      <c r="A47" s="8" t="s">
        <v>55</v>
      </c>
      <c r="B47" s="36" t="s">
        <v>29</v>
      </c>
      <c r="C47" s="26">
        <f t="shared" si="14"/>
        <v>10000000</v>
      </c>
      <c r="D47" s="26"/>
      <c r="E47" s="26"/>
      <c r="F47" s="26">
        <v>10000000</v>
      </c>
      <c r="G47" s="26">
        <f t="shared" si="15"/>
        <v>0</v>
      </c>
      <c r="H47" s="26"/>
      <c r="I47" s="26"/>
      <c r="J47" s="26"/>
      <c r="K47" s="26">
        <f t="shared" si="1"/>
        <v>-10000000</v>
      </c>
      <c r="L47" s="12">
        <f t="shared" si="2"/>
        <v>0</v>
      </c>
    </row>
    <row r="48" spans="1:12" ht="48.75" customHeight="1">
      <c r="A48" s="8" t="s">
        <v>68</v>
      </c>
      <c r="B48" s="36" t="s">
        <v>29</v>
      </c>
      <c r="C48" s="26">
        <f t="shared" si="14"/>
        <v>1695600</v>
      </c>
      <c r="D48" s="26"/>
      <c r="E48" s="26"/>
      <c r="F48" s="26">
        <v>1695600</v>
      </c>
      <c r="G48" s="26">
        <f t="shared" si="15"/>
        <v>0</v>
      </c>
      <c r="H48" s="26"/>
      <c r="I48" s="26"/>
      <c r="J48" s="26"/>
      <c r="K48" s="26">
        <f t="shared" si="1"/>
        <v>-1695600</v>
      </c>
      <c r="L48" s="12">
        <f t="shared" si="2"/>
        <v>0</v>
      </c>
    </row>
    <row r="49" spans="1:12" ht="126" customHeight="1">
      <c r="A49" s="8" t="s">
        <v>56</v>
      </c>
      <c r="B49" s="36" t="s">
        <v>29</v>
      </c>
      <c r="C49" s="26">
        <f t="shared" si="14"/>
        <v>10000000</v>
      </c>
      <c r="D49" s="26"/>
      <c r="E49" s="26"/>
      <c r="F49" s="26">
        <v>10000000</v>
      </c>
      <c r="G49" s="26">
        <f t="shared" si="15"/>
        <v>0</v>
      </c>
      <c r="H49" s="26"/>
      <c r="I49" s="26"/>
      <c r="J49" s="26"/>
      <c r="K49" s="26">
        <f t="shared" si="1"/>
        <v>-10000000</v>
      </c>
      <c r="L49" s="12">
        <f t="shared" si="2"/>
        <v>0</v>
      </c>
    </row>
    <row r="50" spans="1:12" ht="48.75" customHeight="1">
      <c r="A50" s="8" t="s">
        <v>69</v>
      </c>
      <c r="B50" s="36"/>
      <c r="C50" s="26">
        <f t="shared" si="14"/>
        <v>799600</v>
      </c>
      <c r="D50" s="26"/>
      <c r="E50" s="26"/>
      <c r="F50" s="26">
        <v>799600</v>
      </c>
      <c r="G50" s="26">
        <f t="shared" si="15"/>
        <v>0</v>
      </c>
      <c r="H50" s="26"/>
      <c r="I50" s="26"/>
      <c r="J50" s="26"/>
      <c r="K50" s="26">
        <f t="shared" si="1"/>
        <v>-799600</v>
      </c>
      <c r="L50" s="12">
        <f t="shared" si="2"/>
        <v>0</v>
      </c>
    </row>
    <row r="51" spans="1:12" ht="66.75" customHeight="1">
      <c r="A51" s="8" t="s">
        <v>124</v>
      </c>
      <c r="B51" s="36" t="s">
        <v>29</v>
      </c>
      <c r="C51" s="26">
        <f t="shared" si="14"/>
        <v>3000000</v>
      </c>
      <c r="D51" s="26"/>
      <c r="E51" s="26"/>
      <c r="F51" s="26">
        <v>3000000</v>
      </c>
      <c r="G51" s="26">
        <f t="shared" si="15"/>
        <v>0</v>
      </c>
      <c r="H51" s="26"/>
      <c r="I51" s="26"/>
      <c r="J51" s="35"/>
      <c r="K51" s="26">
        <f t="shared" si="1"/>
        <v>-3000000</v>
      </c>
      <c r="L51" s="12">
        <f t="shared" si="2"/>
        <v>0</v>
      </c>
    </row>
    <row r="52" spans="1:12" ht="29.25" customHeight="1">
      <c r="A52" s="10" t="s">
        <v>40</v>
      </c>
      <c r="B52" s="36"/>
      <c r="C52" s="26">
        <f aca="true" t="shared" si="16" ref="C52:J52">C53</f>
        <v>10300000</v>
      </c>
      <c r="D52" s="26">
        <f t="shared" si="16"/>
        <v>0</v>
      </c>
      <c r="E52" s="26">
        <f t="shared" si="16"/>
        <v>10300000</v>
      </c>
      <c r="F52" s="26">
        <f t="shared" si="16"/>
        <v>0</v>
      </c>
      <c r="G52" s="26">
        <f t="shared" si="16"/>
        <v>0</v>
      </c>
      <c r="H52" s="26">
        <f t="shared" si="16"/>
        <v>0</v>
      </c>
      <c r="I52" s="26">
        <f t="shared" si="16"/>
        <v>0</v>
      </c>
      <c r="J52" s="26">
        <f t="shared" si="16"/>
        <v>0</v>
      </c>
      <c r="K52" s="26">
        <f t="shared" si="1"/>
        <v>-10300000</v>
      </c>
      <c r="L52" s="12">
        <f t="shared" si="2"/>
        <v>0</v>
      </c>
    </row>
    <row r="53" spans="1:12" ht="37.5" customHeight="1">
      <c r="A53" s="9" t="s">
        <v>106</v>
      </c>
      <c r="B53" s="36" t="s">
        <v>29</v>
      </c>
      <c r="C53" s="26">
        <f>D53+E53+F53</f>
        <v>10300000</v>
      </c>
      <c r="D53" s="26"/>
      <c r="E53" s="26">
        <v>10300000</v>
      </c>
      <c r="F53" s="26"/>
      <c r="G53" s="26">
        <f>H53+I53+J53</f>
        <v>0</v>
      </c>
      <c r="H53" s="26"/>
      <c r="I53" s="26"/>
      <c r="J53" s="26"/>
      <c r="K53" s="26">
        <f t="shared" si="1"/>
        <v>-10300000</v>
      </c>
      <c r="L53" s="12">
        <f t="shared" si="2"/>
        <v>0</v>
      </c>
    </row>
    <row r="54" spans="1:12" ht="35.25" customHeight="1">
      <c r="A54" s="6" t="s">
        <v>32</v>
      </c>
      <c r="B54" s="6"/>
      <c r="C54" s="28">
        <f>C55</f>
        <v>30939200</v>
      </c>
      <c r="D54" s="28">
        <f aca="true" t="shared" si="17" ref="D54:J54">D55</f>
        <v>0</v>
      </c>
      <c r="E54" s="28">
        <f t="shared" si="17"/>
        <v>0</v>
      </c>
      <c r="F54" s="28">
        <f t="shared" si="17"/>
        <v>30939200</v>
      </c>
      <c r="G54" s="28">
        <f t="shared" si="17"/>
        <v>5809138</v>
      </c>
      <c r="H54" s="28">
        <f t="shared" si="17"/>
        <v>0</v>
      </c>
      <c r="I54" s="28">
        <f t="shared" si="17"/>
        <v>0</v>
      </c>
      <c r="J54" s="28">
        <f t="shared" si="17"/>
        <v>5809138</v>
      </c>
      <c r="K54" s="28">
        <f t="shared" si="1"/>
        <v>-25130062</v>
      </c>
      <c r="L54" s="13">
        <f t="shared" si="2"/>
        <v>18.775979986554276</v>
      </c>
    </row>
    <row r="55" spans="1:12" ht="27" customHeight="1">
      <c r="A55" s="7" t="s">
        <v>33</v>
      </c>
      <c r="B55" s="36"/>
      <c r="C55" s="27">
        <f>C56+C58+C60+C61+C62</f>
        <v>30939200</v>
      </c>
      <c r="D55" s="27">
        <f aca="true" t="shared" si="18" ref="D55:J55">D56+D58+D60+D61+D62</f>
        <v>0</v>
      </c>
      <c r="E55" s="27">
        <f t="shared" si="18"/>
        <v>0</v>
      </c>
      <c r="F55" s="27">
        <f t="shared" si="18"/>
        <v>30939200</v>
      </c>
      <c r="G55" s="27">
        <f t="shared" si="18"/>
        <v>5809138</v>
      </c>
      <c r="H55" s="27">
        <f t="shared" si="18"/>
        <v>0</v>
      </c>
      <c r="I55" s="27">
        <f t="shared" si="18"/>
        <v>0</v>
      </c>
      <c r="J55" s="27">
        <f t="shared" si="18"/>
        <v>5809138</v>
      </c>
      <c r="K55" s="27">
        <f t="shared" si="1"/>
        <v>-25130062</v>
      </c>
      <c r="L55" s="32">
        <f t="shared" si="2"/>
        <v>18.775979986554276</v>
      </c>
    </row>
    <row r="56" spans="1:12" ht="81" customHeight="1">
      <c r="A56" s="47" t="s">
        <v>51</v>
      </c>
      <c r="B56" s="36" t="s">
        <v>29</v>
      </c>
      <c r="C56" s="26">
        <f aca="true" t="shared" si="19" ref="C56:C62">D56+E56+F56</f>
        <v>2767500</v>
      </c>
      <c r="D56" s="26"/>
      <c r="E56" s="26"/>
      <c r="F56" s="26">
        <v>2767500</v>
      </c>
      <c r="G56" s="26">
        <f aca="true" t="shared" si="20" ref="G56:G62">H56+I56+J56</f>
        <v>2767500</v>
      </c>
      <c r="H56" s="26"/>
      <c r="I56" s="26"/>
      <c r="J56" s="26">
        <v>2767500</v>
      </c>
      <c r="K56" s="26">
        <f t="shared" si="1"/>
        <v>0</v>
      </c>
      <c r="L56" s="12">
        <f t="shared" si="2"/>
        <v>100</v>
      </c>
    </row>
    <row r="57" spans="1:12" ht="51.75" customHeight="1">
      <c r="A57" s="8" t="s">
        <v>90</v>
      </c>
      <c r="B57" s="36"/>
      <c r="C57" s="26">
        <f t="shared" si="19"/>
        <v>2767500</v>
      </c>
      <c r="D57" s="26"/>
      <c r="E57" s="26"/>
      <c r="F57" s="26">
        <v>2767500</v>
      </c>
      <c r="G57" s="26">
        <f t="shared" si="20"/>
        <v>2767500</v>
      </c>
      <c r="H57" s="26"/>
      <c r="I57" s="26"/>
      <c r="J57" s="26">
        <v>2767500</v>
      </c>
      <c r="K57" s="26">
        <f t="shared" si="1"/>
        <v>0</v>
      </c>
      <c r="L57" s="12">
        <f t="shared" si="2"/>
        <v>100</v>
      </c>
    </row>
    <row r="58" spans="1:12" ht="63.75" customHeight="1">
      <c r="A58" s="45" t="s">
        <v>52</v>
      </c>
      <c r="B58" s="36" t="s">
        <v>29</v>
      </c>
      <c r="C58" s="26">
        <f t="shared" si="19"/>
        <v>20531900</v>
      </c>
      <c r="D58" s="26"/>
      <c r="E58" s="26"/>
      <c r="F58" s="26">
        <v>20531900</v>
      </c>
      <c r="G58" s="26">
        <f t="shared" si="20"/>
        <v>1638491</v>
      </c>
      <c r="H58" s="26"/>
      <c r="I58" s="26"/>
      <c r="J58" s="26">
        <v>1638491</v>
      </c>
      <c r="K58" s="26">
        <f t="shared" si="1"/>
        <v>-18893409</v>
      </c>
      <c r="L58" s="12">
        <f t="shared" si="2"/>
        <v>7.9802210219219845</v>
      </c>
    </row>
    <row r="59" spans="1:12" ht="48" customHeight="1">
      <c r="A59" s="44" t="s">
        <v>75</v>
      </c>
      <c r="B59" s="36"/>
      <c r="C59" s="26">
        <f t="shared" si="19"/>
        <v>1880900</v>
      </c>
      <c r="D59" s="26"/>
      <c r="E59" s="26"/>
      <c r="F59" s="26">
        <v>1880900</v>
      </c>
      <c r="G59" s="26">
        <f t="shared" si="20"/>
        <v>1638491</v>
      </c>
      <c r="H59" s="26"/>
      <c r="I59" s="26"/>
      <c r="J59" s="26">
        <v>1638491</v>
      </c>
      <c r="K59" s="26">
        <f t="shared" si="1"/>
        <v>-242409</v>
      </c>
      <c r="L59" s="12">
        <f t="shared" si="2"/>
        <v>87.11207400712425</v>
      </c>
    </row>
    <row r="60" spans="1:12" ht="99" customHeight="1">
      <c r="A60" s="44" t="s">
        <v>91</v>
      </c>
      <c r="B60" s="36" t="s">
        <v>29</v>
      </c>
      <c r="C60" s="26">
        <f t="shared" si="19"/>
        <v>1500000</v>
      </c>
      <c r="D60" s="26"/>
      <c r="E60" s="26"/>
      <c r="F60" s="26">
        <v>1500000</v>
      </c>
      <c r="G60" s="26">
        <f t="shared" si="20"/>
        <v>0</v>
      </c>
      <c r="H60" s="26"/>
      <c r="I60" s="26"/>
      <c r="J60" s="26"/>
      <c r="K60" s="26">
        <f t="shared" si="1"/>
        <v>-1500000</v>
      </c>
      <c r="L60" s="12">
        <f t="shared" si="2"/>
        <v>0</v>
      </c>
    </row>
    <row r="61" spans="1:12" ht="66.75" customHeight="1">
      <c r="A61" s="8" t="s">
        <v>123</v>
      </c>
      <c r="B61" s="36" t="s">
        <v>29</v>
      </c>
      <c r="C61" s="26">
        <f t="shared" si="19"/>
        <v>4139200</v>
      </c>
      <c r="D61" s="26"/>
      <c r="E61" s="26"/>
      <c r="F61" s="26">
        <v>4139200</v>
      </c>
      <c r="G61" s="26">
        <f t="shared" si="20"/>
        <v>1403147</v>
      </c>
      <c r="H61" s="26"/>
      <c r="I61" s="26"/>
      <c r="J61" s="26">
        <v>1403147</v>
      </c>
      <c r="K61" s="26">
        <f t="shared" si="1"/>
        <v>-2736053</v>
      </c>
      <c r="L61" s="12">
        <f t="shared" si="2"/>
        <v>33.89899014302281</v>
      </c>
    </row>
    <row r="62" spans="1:12" ht="78" customHeight="1">
      <c r="A62" s="8" t="s">
        <v>112</v>
      </c>
      <c r="B62" s="36" t="s">
        <v>29</v>
      </c>
      <c r="C62" s="26">
        <f t="shared" si="19"/>
        <v>2000600</v>
      </c>
      <c r="D62" s="26"/>
      <c r="E62" s="26"/>
      <c r="F62" s="26">
        <v>2000600</v>
      </c>
      <c r="G62" s="26">
        <f t="shared" si="20"/>
        <v>0</v>
      </c>
      <c r="H62" s="26"/>
      <c r="I62" s="26"/>
      <c r="J62" s="26"/>
      <c r="K62" s="26">
        <f t="shared" si="1"/>
        <v>-2000600</v>
      </c>
      <c r="L62" s="12">
        <f t="shared" si="2"/>
        <v>0</v>
      </c>
    </row>
    <row r="63" spans="1:12" s="5" customFormat="1" ht="33.75" customHeight="1">
      <c r="A63" s="6" t="s">
        <v>19</v>
      </c>
      <c r="B63" s="6"/>
      <c r="C63" s="28">
        <f aca="true" t="shared" si="21" ref="C63:J63">C9+C18+C31+C54</f>
        <v>839625696</v>
      </c>
      <c r="D63" s="28">
        <f t="shared" si="21"/>
        <v>41102590</v>
      </c>
      <c r="E63" s="28">
        <f t="shared" si="21"/>
        <v>339494857</v>
      </c>
      <c r="F63" s="28">
        <f t="shared" si="21"/>
        <v>459028249</v>
      </c>
      <c r="G63" s="28">
        <f t="shared" si="21"/>
        <v>199166296.74</v>
      </c>
      <c r="H63" s="28">
        <f t="shared" si="21"/>
        <v>0</v>
      </c>
      <c r="I63" s="28">
        <f t="shared" si="21"/>
        <v>9639898</v>
      </c>
      <c r="J63" s="28">
        <f t="shared" si="21"/>
        <v>189526398.74</v>
      </c>
      <c r="K63" s="28">
        <f t="shared" si="1"/>
        <v>-640459399.26</v>
      </c>
      <c r="L63" s="13">
        <f t="shared" si="2"/>
        <v>23.72084342926065</v>
      </c>
    </row>
    <row r="65" spans="1:6" ht="17.25" customHeight="1">
      <c r="A65" s="18" t="s">
        <v>146</v>
      </c>
      <c r="F65" s="18" t="s">
        <v>147</v>
      </c>
    </row>
    <row r="66" ht="33" customHeight="1">
      <c r="A66" s="1" t="s">
        <v>31</v>
      </c>
    </row>
    <row r="67" ht="15">
      <c r="B67" s="18"/>
    </row>
  </sheetData>
  <sheetProtection/>
  <mergeCells count="14">
    <mergeCell ref="A5:A7"/>
    <mergeCell ref="B5:B7"/>
    <mergeCell ref="A1:L1"/>
    <mergeCell ref="A2:L2"/>
    <mergeCell ref="A3:F3"/>
    <mergeCell ref="A4:L4"/>
    <mergeCell ref="C5:F5"/>
    <mergeCell ref="G5:J5"/>
    <mergeCell ref="K5:K6"/>
    <mergeCell ref="L5:L6"/>
    <mergeCell ref="C6:C7"/>
    <mergeCell ref="D6:F6"/>
    <mergeCell ref="G6:G7"/>
    <mergeCell ref="H6:J6"/>
  </mergeCells>
  <printOptions/>
  <pageMargins left="0.7874015748031497" right="0.15748031496062992" top="0.15748031496062992" bottom="0.15748031496062992" header="0.4724409448818898" footer="0.2362204724409449"/>
  <pageSetup fitToHeight="2" horizontalDpi="600" verticalDpi="600" orientation="landscape" paperSize="9" scale="56" r:id="rId1"/>
  <rowBreaks count="2" manualBreakCount="2">
    <brk id="28" max="11" man="1"/>
    <brk id="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72"/>
  <sheetViews>
    <sheetView showZeros="0" view="pageBreakPreview" zoomScale="75" zoomScaleSheetLayoutView="75" zoomScalePageLayoutView="0" workbookViewId="0" topLeftCell="A1">
      <pane xSplit="1" ySplit="8" topLeftCell="B54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B59" sqref="B59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8" customHeight="1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4" ht="15.75" customHeight="1">
      <c r="A3" s="68"/>
      <c r="B3" s="68"/>
      <c r="C3" s="68"/>
      <c r="D3" s="68"/>
      <c r="E3" s="68"/>
      <c r="F3" s="68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71" t="s">
        <v>80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9" t="s">
        <v>21</v>
      </c>
      <c r="B5" s="65" t="s">
        <v>28</v>
      </c>
      <c r="C5" s="70" t="s">
        <v>2</v>
      </c>
      <c r="D5" s="70"/>
      <c r="E5" s="70"/>
      <c r="F5" s="70"/>
      <c r="G5" s="74" t="s">
        <v>1</v>
      </c>
      <c r="H5" s="75"/>
      <c r="I5" s="75"/>
      <c r="J5" s="76"/>
      <c r="K5" s="65" t="s">
        <v>23</v>
      </c>
      <c r="L5" s="72" t="s">
        <v>25</v>
      </c>
    </row>
    <row r="6" spans="1:12" ht="29.25" customHeight="1">
      <c r="A6" s="69"/>
      <c r="B6" s="66"/>
      <c r="C6" s="70" t="s">
        <v>8</v>
      </c>
      <c r="D6" s="70" t="s">
        <v>9</v>
      </c>
      <c r="E6" s="70"/>
      <c r="F6" s="70"/>
      <c r="G6" s="77" t="s">
        <v>8</v>
      </c>
      <c r="H6" s="74" t="s">
        <v>9</v>
      </c>
      <c r="I6" s="75"/>
      <c r="J6" s="76"/>
      <c r="K6" s="67"/>
      <c r="L6" s="73"/>
    </row>
    <row r="7" spans="1:12" ht="30.75" customHeight="1">
      <c r="A7" s="69"/>
      <c r="B7" s="67"/>
      <c r="C7" s="70"/>
      <c r="D7" s="20" t="s">
        <v>10</v>
      </c>
      <c r="E7" s="20" t="s">
        <v>11</v>
      </c>
      <c r="F7" s="20" t="s">
        <v>12</v>
      </c>
      <c r="G7" s="78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48">
        <f aca="true" t="shared" si="0" ref="C9:J9">C10+C14</f>
        <v>152000</v>
      </c>
      <c r="D9" s="48">
        <f t="shared" si="0"/>
        <v>0</v>
      </c>
      <c r="E9" s="48">
        <f t="shared" si="0"/>
        <v>2000</v>
      </c>
      <c r="F9" s="48">
        <f t="shared" si="0"/>
        <v>150000</v>
      </c>
      <c r="G9" s="48">
        <f t="shared" si="0"/>
        <v>0</v>
      </c>
      <c r="H9" s="48">
        <f t="shared" si="0"/>
        <v>0</v>
      </c>
      <c r="I9" s="48">
        <f t="shared" si="0"/>
        <v>0</v>
      </c>
      <c r="J9" s="48">
        <f t="shared" si="0"/>
        <v>0</v>
      </c>
      <c r="K9" s="49">
        <f aca="true" t="shared" si="1" ref="K9:K40">G9-C9</f>
        <v>-152000</v>
      </c>
      <c r="L9" s="29">
        <f aca="true" t="shared" si="2" ref="L9:L40">G9/C9*100</f>
        <v>0</v>
      </c>
    </row>
    <row r="10" spans="1:12" ht="21" customHeight="1">
      <c r="A10" s="7" t="s">
        <v>39</v>
      </c>
      <c r="B10" s="19"/>
      <c r="C10" s="50">
        <f aca="true" t="shared" si="3" ref="C10:J10">C11+C12+C13</f>
        <v>135000</v>
      </c>
      <c r="D10" s="50">
        <f t="shared" si="3"/>
        <v>0</v>
      </c>
      <c r="E10" s="50">
        <f t="shared" si="3"/>
        <v>0</v>
      </c>
      <c r="F10" s="50">
        <f t="shared" si="3"/>
        <v>135000</v>
      </c>
      <c r="G10" s="50">
        <f t="shared" si="3"/>
        <v>0</v>
      </c>
      <c r="H10" s="50">
        <f t="shared" si="3"/>
        <v>0</v>
      </c>
      <c r="I10" s="50">
        <f t="shared" si="3"/>
        <v>0</v>
      </c>
      <c r="J10" s="50">
        <f t="shared" si="3"/>
        <v>0</v>
      </c>
      <c r="K10" s="51">
        <f t="shared" si="1"/>
        <v>-135000</v>
      </c>
      <c r="L10" s="30">
        <f t="shared" si="2"/>
        <v>0</v>
      </c>
    </row>
    <row r="11" spans="1:12" ht="49.5" customHeight="1">
      <c r="A11" s="16" t="s">
        <v>3</v>
      </c>
      <c r="B11" s="36" t="s">
        <v>29</v>
      </c>
      <c r="C11" s="52">
        <f>D11+E11+F11</f>
        <v>30000</v>
      </c>
      <c r="D11" s="52"/>
      <c r="E11" s="52"/>
      <c r="F11" s="52">
        <v>30000</v>
      </c>
      <c r="G11" s="52">
        <f>H11+I11+J11</f>
        <v>0</v>
      </c>
      <c r="H11" s="52"/>
      <c r="I11" s="52"/>
      <c r="J11" s="52"/>
      <c r="K11" s="53">
        <f t="shared" si="1"/>
        <v>-30000</v>
      </c>
      <c r="L11" s="4">
        <f t="shared" si="2"/>
        <v>0</v>
      </c>
    </row>
    <row r="12" spans="1:12" ht="63.75" customHeight="1">
      <c r="A12" s="16" t="s">
        <v>4</v>
      </c>
      <c r="B12" s="36" t="s">
        <v>29</v>
      </c>
      <c r="C12" s="52">
        <f>D12+E12+F12</f>
        <v>45000</v>
      </c>
      <c r="D12" s="52"/>
      <c r="E12" s="52"/>
      <c r="F12" s="52">
        <v>45000</v>
      </c>
      <c r="G12" s="52">
        <f>H12+I12+J12</f>
        <v>0</v>
      </c>
      <c r="H12" s="52"/>
      <c r="I12" s="52"/>
      <c r="J12" s="52"/>
      <c r="K12" s="53">
        <f t="shared" si="1"/>
        <v>-45000</v>
      </c>
      <c r="L12" s="4">
        <f t="shared" si="2"/>
        <v>0</v>
      </c>
    </row>
    <row r="13" spans="1:12" ht="43.5" customHeight="1">
      <c r="A13" s="16" t="s">
        <v>5</v>
      </c>
      <c r="B13" s="36" t="s">
        <v>29</v>
      </c>
      <c r="C13" s="52">
        <f>D13+E13+F13</f>
        <v>60000</v>
      </c>
      <c r="D13" s="52"/>
      <c r="E13" s="52"/>
      <c r="F13" s="52">
        <v>60000</v>
      </c>
      <c r="G13" s="52">
        <f>H13+I13+J13</f>
        <v>0</v>
      </c>
      <c r="H13" s="52"/>
      <c r="I13" s="52"/>
      <c r="J13" s="52"/>
      <c r="K13" s="53">
        <f t="shared" si="1"/>
        <v>-60000</v>
      </c>
      <c r="L13" s="4">
        <f t="shared" si="2"/>
        <v>0</v>
      </c>
    </row>
    <row r="14" spans="1:12" ht="43.5" customHeight="1">
      <c r="A14" s="40" t="s">
        <v>6</v>
      </c>
      <c r="B14" s="36"/>
      <c r="C14" s="54">
        <f aca="true" t="shared" si="4" ref="C14:J14">C15+C16</f>
        <v>17000</v>
      </c>
      <c r="D14" s="54">
        <f t="shared" si="4"/>
        <v>0</v>
      </c>
      <c r="E14" s="54">
        <f t="shared" si="4"/>
        <v>2000</v>
      </c>
      <c r="F14" s="54">
        <f t="shared" si="4"/>
        <v>15000</v>
      </c>
      <c r="G14" s="54">
        <f t="shared" si="4"/>
        <v>0</v>
      </c>
      <c r="H14" s="54">
        <f t="shared" si="4"/>
        <v>0</v>
      </c>
      <c r="I14" s="54">
        <f t="shared" si="4"/>
        <v>0</v>
      </c>
      <c r="J14" s="54">
        <f t="shared" si="4"/>
        <v>0</v>
      </c>
      <c r="K14" s="53">
        <f t="shared" si="1"/>
        <v>-17000</v>
      </c>
      <c r="L14" s="4">
        <f t="shared" si="2"/>
        <v>0</v>
      </c>
    </row>
    <row r="15" spans="1:12" ht="48.75" customHeight="1">
      <c r="A15" s="16" t="s">
        <v>7</v>
      </c>
      <c r="B15" s="36" t="s">
        <v>29</v>
      </c>
      <c r="C15" s="52">
        <f>D15+E15+F15</f>
        <v>15000</v>
      </c>
      <c r="D15" s="52"/>
      <c r="E15" s="52"/>
      <c r="F15" s="52">
        <v>15000</v>
      </c>
      <c r="G15" s="52"/>
      <c r="H15" s="52"/>
      <c r="I15" s="52"/>
      <c r="J15" s="52"/>
      <c r="K15" s="53">
        <f t="shared" si="1"/>
        <v>-15000</v>
      </c>
      <c r="L15" s="4">
        <f t="shared" si="2"/>
        <v>0</v>
      </c>
    </row>
    <row r="16" spans="1:12" ht="48.75" customHeight="1">
      <c r="A16" s="16" t="s">
        <v>58</v>
      </c>
      <c r="B16" s="36" t="s">
        <v>29</v>
      </c>
      <c r="C16" s="52">
        <f>D16+E16+F16</f>
        <v>2000</v>
      </c>
      <c r="D16" s="52"/>
      <c r="E16" s="52">
        <v>2000</v>
      </c>
      <c r="F16" s="52"/>
      <c r="G16" s="52"/>
      <c r="H16" s="52"/>
      <c r="I16" s="52"/>
      <c r="J16" s="52"/>
      <c r="K16" s="53">
        <f t="shared" si="1"/>
        <v>-2000</v>
      </c>
      <c r="L16" s="4">
        <f t="shared" si="2"/>
        <v>0</v>
      </c>
    </row>
    <row r="17" spans="1:12" ht="48.75" customHeight="1">
      <c r="A17" s="16" t="s">
        <v>57</v>
      </c>
      <c r="B17" s="36"/>
      <c r="C17" s="52">
        <f>D17+E17+F17</f>
        <v>2000</v>
      </c>
      <c r="D17" s="52"/>
      <c r="E17" s="52">
        <v>2000</v>
      </c>
      <c r="F17" s="52"/>
      <c r="G17" s="52"/>
      <c r="H17" s="52"/>
      <c r="I17" s="52"/>
      <c r="J17" s="52"/>
      <c r="K17" s="53">
        <f t="shared" si="1"/>
        <v>-2000</v>
      </c>
      <c r="L17" s="4">
        <f t="shared" si="2"/>
        <v>0</v>
      </c>
    </row>
    <row r="18" spans="1:12" ht="30.75" customHeight="1">
      <c r="A18" s="6" t="s">
        <v>16</v>
      </c>
      <c r="B18" s="6"/>
      <c r="C18" s="48">
        <f aca="true" t="shared" si="5" ref="C18:J18">C19+C23</f>
        <v>113476.1</v>
      </c>
      <c r="D18" s="48">
        <f t="shared" si="5"/>
        <v>0</v>
      </c>
      <c r="E18" s="48">
        <f t="shared" si="5"/>
        <v>40163.9</v>
      </c>
      <c r="F18" s="48">
        <f t="shared" si="5"/>
        <v>73312.2</v>
      </c>
      <c r="G18" s="48">
        <f t="shared" si="5"/>
        <v>0</v>
      </c>
      <c r="H18" s="48">
        <f t="shared" si="5"/>
        <v>0</v>
      </c>
      <c r="I18" s="48">
        <f t="shared" si="5"/>
        <v>0</v>
      </c>
      <c r="J18" s="48">
        <f t="shared" si="5"/>
        <v>0</v>
      </c>
      <c r="K18" s="49">
        <f t="shared" si="1"/>
        <v>-113476.1</v>
      </c>
      <c r="L18" s="29">
        <f t="shared" si="2"/>
        <v>0</v>
      </c>
    </row>
    <row r="19" spans="1:12" ht="15.75" customHeight="1">
      <c r="A19" s="7" t="s">
        <v>20</v>
      </c>
      <c r="B19" s="19"/>
      <c r="C19" s="54">
        <f aca="true" t="shared" si="6" ref="C19:J19">C20+C21+C22</f>
        <v>65163.9</v>
      </c>
      <c r="D19" s="54">
        <f t="shared" si="6"/>
        <v>0</v>
      </c>
      <c r="E19" s="54">
        <f t="shared" si="6"/>
        <v>20163.9</v>
      </c>
      <c r="F19" s="54">
        <f t="shared" si="6"/>
        <v>45000</v>
      </c>
      <c r="G19" s="54">
        <f t="shared" si="6"/>
        <v>0</v>
      </c>
      <c r="H19" s="54">
        <f t="shared" si="6"/>
        <v>0</v>
      </c>
      <c r="I19" s="54">
        <f t="shared" si="6"/>
        <v>0</v>
      </c>
      <c r="J19" s="54">
        <f t="shared" si="6"/>
        <v>0</v>
      </c>
      <c r="K19" s="51">
        <f t="shared" si="1"/>
        <v>-65163.9</v>
      </c>
      <c r="L19" s="30">
        <f t="shared" si="2"/>
        <v>0</v>
      </c>
    </row>
    <row r="20" spans="1:12" ht="34.5" customHeight="1">
      <c r="A20" s="9" t="s">
        <v>36</v>
      </c>
      <c r="B20" s="36" t="s">
        <v>29</v>
      </c>
      <c r="C20" s="52">
        <f>D20+E20+F20</f>
        <v>35000</v>
      </c>
      <c r="D20" s="52"/>
      <c r="E20" s="52"/>
      <c r="F20" s="52">
        <v>35000</v>
      </c>
      <c r="G20" s="52">
        <f>H20+I20+J20</f>
        <v>0</v>
      </c>
      <c r="H20" s="52"/>
      <c r="I20" s="52"/>
      <c r="J20" s="52"/>
      <c r="K20" s="53">
        <f t="shared" si="1"/>
        <v>-35000</v>
      </c>
      <c r="L20" s="4">
        <f t="shared" si="2"/>
        <v>0</v>
      </c>
    </row>
    <row r="21" spans="1:12" ht="48.75" customHeight="1">
      <c r="A21" s="9" t="s">
        <v>38</v>
      </c>
      <c r="B21" s="36" t="s">
        <v>29</v>
      </c>
      <c r="C21" s="52">
        <f>D21+E21+F21</f>
        <v>10000</v>
      </c>
      <c r="D21" s="52"/>
      <c r="E21" s="52"/>
      <c r="F21" s="52">
        <v>10000</v>
      </c>
      <c r="G21" s="52">
        <f>H21+I21+J21</f>
        <v>0</v>
      </c>
      <c r="H21" s="52"/>
      <c r="I21" s="52"/>
      <c r="J21" s="52"/>
      <c r="K21" s="53">
        <f t="shared" si="1"/>
        <v>-10000</v>
      </c>
      <c r="L21" s="4">
        <f t="shared" si="2"/>
        <v>0</v>
      </c>
    </row>
    <row r="22" spans="1:12" ht="30.75" customHeight="1">
      <c r="A22" s="15" t="s">
        <v>37</v>
      </c>
      <c r="B22" s="36" t="s">
        <v>29</v>
      </c>
      <c r="C22" s="52">
        <f>D22+E22+F22</f>
        <v>20163.9</v>
      </c>
      <c r="D22" s="52"/>
      <c r="E22" s="52">
        <v>20163.9</v>
      </c>
      <c r="F22" s="52"/>
      <c r="G22" s="52">
        <f>H22+I22+J22</f>
        <v>0</v>
      </c>
      <c r="H22" s="52"/>
      <c r="I22" s="52"/>
      <c r="J22" s="52"/>
      <c r="K22" s="53">
        <f t="shared" si="1"/>
        <v>-20163.9</v>
      </c>
      <c r="L22" s="4">
        <f t="shared" si="2"/>
        <v>0</v>
      </c>
    </row>
    <row r="23" spans="1:12" ht="17.25" customHeight="1">
      <c r="A23" s="7" t="s">
        <v>13</v>
      </c>
      <c r="B23" s="19"/>
      <c r="C23" s="54">
        <f aca="true" t="shared" si="7" ref="C23:J23">C24+C25+C26</f>
        <v>48312.2</v>
      </c>
      <c r="D23" s="54">
        <f t="shared" si="7"/>
        <v>0</v>
      </c>
      <c r="E23" s="54">
        <f t="shared" si="7"/>
        <v>20000</v>
      </c>
      <c r="F23" s="54">
        <f t="shared" si="7"/>
        <v>28312.2</v>
      </c>
      <c r="G23" s="54">
        <f t="shared" si="7"/>
        <v>0</v>
      </c>
      <c r="H23" s="54">
        <f t="shared" si="7"/>
        <v>0</v>
      </c>
      <c r="I23" s="54">
        <f t="shared" si="7"/>
        <v>0</v>
      </c>
      <c r="J23" s="54">
        <f t="shared" si="7"/>
        <v>0</v>
      </c>
      <c r="K23" s="53">
        <f t="shared" si="1"/>
        <v>-48312.2</v>
      </c>
      <c r="L23" s="4">
        <f t="shared" si="2"/>
        <v>0</v>
      </c>
    </row>
    <row r="24" spans="1:12" ht="45.75" customHeight="1">
      <c r="A24" s="9" t="s">
        <v>61</v>
      </c>
      <c r="B24" s="36" t="s">
        <v>29</v>
      </c>
      <c r="C24" s="55">
        <f>D24+E24+F24</f>
        <v>3000</v>
      </c>
      <c r="D24" s="55"/>
      <c r="E24" s="55"/>
      <c r="F24" s="55">
        <v>3000</v>
      </c>
      <c r="G24" s="55">
        <f>H24+I24+J24</f>
        <v>0</v>
      </c>
      <c r="H24" s="55"/>
      <c r="I24" s="55"/>
      <c r="J24" s="55"/>
      <c r="K24" s="55">
        <f t="shared" si="1"/>
        <v>-3000</v>
      </c>
      <c r="L24" s="12">
        <f t="shared" si="2"/>
        <v>0</v>
      </c>
    </row>
    <row r="25" spans="1:12" ht="63.75" customHeight="1">
      <c r="A25" s="9" t="s">
        <v>63</v>
      </c>
      <c r="B25" s="36" t="s">
        <v>29</v>
      </c>
      <c r="C25" s="55">
        <f>D25+E25+F25</f>
        <v>43312.2</v>
      </c>
      <c r="D25" s="55"/>
      <c r="E25" s="55">
        <v>20000</v>
      </c>
      <c r="F25" s="55">
        <v>23312.2</v>
      </c>
      <c r="G25" s="55">
        <f>H25+I25+J25</f>
        <v>0</v>
      </c>
      <c r="H25" s="55"/>
      <c r="I25" s="55"/>
      <c r="J25" s="55"/>
      <c r="K25" s="55">
        <f t="shared" si="1"/>
        <v>-43312.2</v>
      </c>
      <c r="L25" s="12">
        <f t="shared" si="2"/>
        <v>0</v>
      </c>
    </row>
    <row r="26" spans="1:12" ht="113.25" customHeight="1">
      <c r="A26" s="39" t="s">
        <v>94</v>
      </c>
      <c r="B26" s="36" t="s">
        <v>29</v>
      </c>
      <c r="C26" s="55">
        <f>D26+E26+F26</f>
        <v>2000</v>
      </c>
      <c r="D26" s="55"/>
      <c r="E26" s="55"/>
      <c r="F26" s="55">
        <v>2000</v>
      </c>
      <c r="G26" s="55">
        <f>H26+I26+J26</f>
        <v>0</v>
      </c>
      <c r="H26" s="55"/>
      <c r="I26" s="55"/>
      <c r="J26" s="55"/>
      <c r="K26" s="55">
        <f t="shared" si="1"/>
        <v>-2000</v>
      </c>
      <c r="L26" s="12">
        <f t="shared" si="2"/>
        <v>0</v>
      </c>
    </row>
    <row r="27" spans="1:12" ht="18" customHeight="1">
      <c r="A27" s="11" t="s">
        <v>17</v>
      </c>
      <c r="B27" s="37"/>
      <c r="C27" s="56">
        <f aca="true" t="shared" si="8" ref="C27:J27">C28+C50</f>
        <v>306447.3</v>
      </c>
      <c r="D27" s="56">
        <f t="shared" si="8"/>
        <v>0</v>
      </c>
      <c r="E27" s="56">
        <f t="shared" si="8"/>
        <v>21550</v>
      </c>
      <c r="F27" s="56">
        <f t="shared" si="8"/>
        <v>284897.3</v>
      </c>
      <c r="G27" s="56">
        <f t="shared" si="8"/>
        <v>0</v>
      </c>
      <c r="H27" s="56">
        <f t="shared" si="8"/>
        <v>0</v>
      </c>
      <c r="I27" s="56">
        <f t="shared" si="8"/>
        <v>0</v>
      </c>
      <c r="J27" s="56">
        <f t="shared" si="8"/>
        <v>0</v>
      </c>
      <c r="K27" s="56">
        <f t="shared" si="1"/>
        <v>-306447.3</v>
      </c>
      <c r="L27" s="13">
        <f t="shared" si="2"/>
        <v>0</v>
      </c>
    </row>
    <row r="28" spans="1:12" ht="18" customHeight="1">
      <c r="A28" s="7" t="s">
        <v>14</v>
      </c>
      <c r="B28" s="19"/>
      <c r="C28" s="50">
        <f aca="true" t="shared" si="9" ref="C28:J28">C29+C31+C33+C35+C37+C39+C41+C42+C44+C46+C48</f>
        <v>296147.3</v>
      </c>
      <c r="D28" s="50">
        <f t="shared" si="9"/>
        <v>0</v>
      </c>
      <c r="E28" s="50">
        <f t="shared" si="9"/>
        <v>11250</v>
      </c>
      <c r="F28" s="50">
        <f t="shared" si="9"/>
        <v>284897.3</v>
      </c>
      <c r="G28" s="50">
        <f t="shared" si="9"/>
        <v>0</v>
      </c>
      <c r="H28" s="50">
        <f t="shared" si="9"/>
        <v>0</v>
      </c>
      <c r="I28" s="50">
        <f t="shared" si="9"/>
        <v>0</v>
      </c>
      <c r="J28" s="50">
        <f t="shared" si="9"/>
        <v>0</v>
      </c>
      <c r="K28" s="50">
        <f t="shared" si="1"/>
        <v>-296147.3</v>
      </c>
      <c r="L28" s="32">
        <f t="shared" si="2"/>
        <v>0</v>
      </c>
    </row>
    <row r="29" spans="1:12" ht="66.75" customHeight="1">
      <c r="A29" s="8" t="s">
        <v>42</v>
      </c>
      <c r="B29" s="36" t="s">
        <v>29</v>
      </c>
      <c r="C29" s="55">
        <f aca="true" t="shared" si="10" ref="C29:C46">D29+E29+F29</f>
        <v>14630.4</v>
      </c>
      <c r="D29" s="55"/>
      <c r="E29" s="55"/>
      <c r="F29" s="55">
        <v>14630.4</v>
      </c>
      <c r="G29" s="55">
        <f>H29+I29+J29</f>
        <v>0</v>
      </c>
      <c r="H29" s="55"/>
      <c r="I29" s="55"/>
      <c r="J29" s="55"/>
      <c r="K29" s="55">
        <f t="shared" si="1"/>
        <v>-14630.4</v>
      </c>
      <c r="L29" s="12">
        <f t="shared" si="2"/>
        <v>0</v>
      </c>
    </row>
    <row r="30" spans="1:12" ht="45.75" customHeight="1">
      <c r="A30" s="41" t="s">
        <v>64</v>
      </c>
      <c r="B30" s="36"/>
      <c r="C30" s="55">
        <f t="shared" si="10"/>
        <v>188</v>
      </c>
      <c r="D30" s="55"/>
      <c r="E30" s="55"/>
      <c r="F30" s="55">
        <v>188</v>
      </c>
      <c r="G30" s="55">
        <f>H30+I30+J30</f>
        <v>0</v>
      </c>
      <c r="H30" s="55"/>
      <c r="I30" s="55"/>
      <c r="J30" s="55"/>
      <c r="K30" s="55">
        <f t="shared" si="1"/>
        <v>-188</v>
      </c>
      <c r="L30" s="12">
        <f t="shared" si="2"/>
        <v>0</v>
      </c>
    </row>
    <row r="31" spans="1:12" ht="81.75" customHeight="1">
      <c r="A31" s="8" t="s">
        <v>43</v>
      </c>
      <c r="B31" s="36" t="s">
        <v>29</v>
      </c>
      <c r="C31" s="55">
        <f t="shared" si="10"/>
        <v>105512.5</v>
      </c>
      <c r="D31" s="55"/>
      <c r="E31" s="55"/>
      <c r="F31" s="55">
        <v>105512.5</v>
      </c>
      <c r="G31" s="55"/>
      <c r="H31" s="55"/>
      <c r="I31" s="55"/>
      <c r="J31" s="55"/>
      <c r="K31" s="55">
        <f t="shared" si="1"/>
        <v>-105512.5</v>
      </c>
      <c r="L31" s="12">
        <f t="shared" si="2"/>
        <v>0</v>
      </c>
    </row>
    <row r="32" spans="1:12" ht="47.25" customHeight="1">
      <c r="A32" s="41" t="s">
        <v>65</v>
      </c>
      <c r="B32" s="36"/>
      <c r="C32" s="55">
        <f t="shared" si="10"/>
        <v>1478</v>
      </c>
      <c r="D32" s="55"/>
      <c r="E32" s="55"/>
      <c r="F32" s="55">
        <v>1478</v>
      </c>
      <c r="G32" s="55">
        <f aca="true" t="shared" si="11" ref="G32:G49">H32+I32+J32</f>
        <v>0</v>
      </c>
      <c r="H32" s="55"/>
      <c r="I32" s="55"/>
      <c r="J32" s="55"/>
      <c r="K32" s="55">
        <f t="shared" si="1"/>
        <v>-1478</v>
      </c>
      <c r="L32" s="12">
        <f t="shared" si="2"/>
        <v>0</v>
      </c>
    </row>
    <row r="33" spans="1:12" ht="63" customHeight="1">
      <c r="A33" s="8" t="s">
        <v>44</v>
      </c>
      <c r="B33" s="36" t="s">
        <v>29</v>
      </c>
      <c r="C33" s="55">
        <f t="shared" si="10"/>
        <v>27119.8</v>
      </c>
      <c r="D33" s="55"/>
      <c r="E33" s="55">
        <v>11250</v>
      </c>
      <c r="F33" s="55">
        <v>15869.8</v>
      </c>
      <c r="G33" s="55">
        <f t="shared" si="11"/>
        <v>0</v>
      </c>
      <c r="H33" s="55"/>
      <c r="I33" s="55"/>
      <c r="J33" s="55"/>
      <c r="K33" s="55">
        <f t="shared" si="1"/>
        <v>-27119.8</v>
      </c>
      <c r="L33" s="12">
        <f t="shared" si="2"/>
        <v>0</v>
      </c>
    </row>
    <row r="34" spans="1:12" ht="47.25" customHeight="1">
      <c r="A34" s="8" t="s">
        <v>66</v>
      </c>
      <c r="B34" s="36"/>
      <c r="C34" s="55">
        <f t="shared" si="10"/>
        <v>348000</v>
      </c>
      <c r="D34" s="55"/>
      <c r="E34" s="55"/>
      <c r="F34" s="55">
        <v>348000</v>
      </c>
      <c r="G34" s="55">
        <f t="shared" si="11"/>
        <v>0</v>
      </c>
      <c r="H34" s="55"/>
      <c r="I34" s="55"/>
      <c r="J34" s="55"/>
      <c r="K34" s="55">
        <f t="shared" si="1"/>
        <v>-348000</v>
      </c>
      <c r="L34" s="12">
        <f t="shared" si="2"/>
        <v>0</v>
      </c>
    </row>
    <row r="35" spans="1:12" ht="63" customHeight="1">
      <c r="A35" s="44" t="s">
        <v>67</v>
      </c>
      <c r="B35" s="36" t="s">
        <v>29</v>
      </c>
      <c r="C35" s="55">
        <f t="shared" si="10"/>
        <v>87884.6</v>
      </c>
      <c r="D35" s="55"/>
      <c r="E35" s="55"/>
      <c r="F35" s="55">
        <v>87884.6</v>
      </c>
      <c r="G35" s="55">
        <f t="shared" si="11"/>
        <v>0</v>
      </c>
      <c r="H35" s="55"/>
      <c r="I35" s="55"/>
      <c r="J35" s="55"/>
      <c r="K35" s="55">
        <f t="shared" si="1"/>
        <v>-87884.6</v>
      </c>
      <c r="L35" s="12">
        <f t="shared" si="2"/>
        <v>0</v>
      </c>
    </row>
    <row r="36" spans="1:12" ht="51.75" customHeight="1">
      <c r="A36" s="8" t="s">
        <v>68</v>
      </c>
      <c r="B36" s="36"/>
      <c r="C36" s="55">
        <f t="shared" si="10"/>
        <v>1128</v>
      </c>
      <c r="D36" s="55"/>
      <c r="E36" s="55"/>
      <c r="F36" s="55">
        <v>1128</v>
      </c>
      <c r="G36" s="55">
        <f t="shared" si="11"/>
        <v>0</v>
      </c>
      <c r="H36" s="55"/>
      <c r="I36" s="55"/>
      <c r="J36" s="55"/>
      <c r="K36" s="55">
        <f t="shared" si="1"/>
        <v>-1128</v>
      </c>
      <c r="L36" s="12">
        <f t="shared" si="2"/>
        <v>0</v>
      </c>
    </row>
    <row r="37" spans="1:12" ht="78" customHeight="1">
      <c r="A37" s="8" t="s">
        <v>45</v>
      </c>
      <c r="B37" s="36" t="s">
        <v>29</v>
      </c>
      <c r="C37" s="55">
        <f t="shared" si="10"/>
        <v>10000</v>
      </c>
      <c r="D37" s="55"/>
      <c r="E37" s="55"/>
      <c r="F37" s="55">
        <v>10000</v>
      </c>
      <c r="G37" s="55">
        <f t="shared" si="11"/>
        <v>0</v>
      </c>
      <c r="H37" s="55"/>
      <c r="I37" s="55"/>
      <c r="J37" s="55"/>
      <c r="K37" s="55">
        <f t="shared" si="1"/>
        <v>-10000</v>
      </c>
      <c r="L37" s="12">
        <f t="shared" si="2"/>
        <v>0</v>
      </c>
    </row>
    <row r="38" spans="1:12" ht="49.5" customHeight="1">
      <c r="A38" s="8" t="s">
        <v>69</v>
      </c>
      <c r="B38" s="36"/>
      <c r="C38" s="55">
        <f t="shared" si="10"/>
        <v>316</v>
      </c>
      <c r="D38" s="55"/>
      <c r="E38" s="55"/>
      <c r="F38" s="55">
        <v>316</v>
      </c>
      <c r="G38" s="55">
        <f t="shared" si="11"/>
        <v>0</v>
      </c>
      <c r="H38" s="55"/>
      <c r="I38" s="55"/>
      <c r="J38" s="55"/>
      <c r="K38" s="55">
        <f t="shared" si="1"/>
        <v>-316</v>
      </c>
      <c r="L38" s="12">
        <f t="shared" si="2"/>
        <v>0</v>
      </c>
    </row>
    <row r="39" spans="1:12" ht="80.25" customHeight="1">
      <c r="A39" s="9" t="s">
        <v>70</v>
      </c>
      <c r="B39" s="36" t="s">
        <v>29</v>
      </c>
      <c r="C39" s="55">
        <f t="shared" si="10"/>
        <v>10000</v>
      </c>
      <c r="D39" s="55"/>
      <c r="E39" s="55"/>
      <c r="F39" s="55">
        <v>10000</v>
      </c>
      <c r="G39" s="55">
        <f t="shared" si="11"/>
        <v>0</v>
      </c>
      <c r="H39" s="55"/>
      <c r="I39" s="55"/>
      <c r="J39" s="55"/>
      <c r="K39" s="55">
        <f t="shared" si="1"/>
        <v>-10000</v>
      </c>
      <c r="L39" s="12">
        <f t="shared" si="2"/>
        <v>0</v>
      </c>
    </row>
    <row r="40" spans="1:12" ht="50.25" customHeight="1">
      <c r="A40" s="8" t="s">
        <v>71</v>
      </c>
      <c r="B40" s="36"/>
      <c r="C40" s="55">
        <f t="shared" si="10"/>
        <v>459</v>
      </c>
      <c r="D40" s="55"/>
      <c r="E40" s="55"/>
      <c r="F40" s="57">
        <v>459</v>
      </c>
      <c r="G40" s="55">
        <f t="shared" si="11"/>
        <v>0</v>
      </c>
      <c r="H40" s="55"/>
      <c r="I40" s="55"/>
      <c r="J40" s="55"/>
      <c r="K40" s="55">
        <f t="shared" si="1"/>
        <v>-459</v>
      </c>
      <c r="L40" s="12">
        <f t="shared" si="2"/>
        <v>0</v>
      </c>
    </row>
    <row r="41" spans="1:12" ht="78.75" customHeight="1">
      <c r="A41" s="8" t="s">
        <v>72</v>
      </c>
      <c r="B41" s="36" t="s">
        <v>29</v>
      </c>
      <c r="C41" s="55">
        <f t="shared" si="10"/>
        <v>18000</v>
      </c>
      <c r="D41" s="55"/>
      <c r="E41" s="55"/>
      <c r="F41" s="55">
        <v>18000</v>
      </c>
      <c r="G41" s="55">
        <f t="shared" si="11"/>
        <v>0</v>
      </c>
      <c r="H41" s="55"/>
      <c r="I41" s="55"/>
      <c r="J41" s="55"/>
      <c r="K41" s="55">
        <f aca="true" t="shared" si="12" ref="K41:K68">G41-C41</f>
        <v>-18000</v>
      </c>
      <c r="L41" s="12">
        <f aca="true" t="shared" si="13" ref="L41:L68">G41/C41*100</f>
        <v>0</v>
      </c>
    </row>
    <row r="42" spans="1:12" ht="129.75" customHeight="1">
      <c r="A42" s="8" t="s">
        <v>55</v>
      </c>
      <c r="B42" s="36" t="s">
        <v>29</v>
      </c>
      <c r="C42" s="55">
        <f t="shared" si="10"/>
        <v>10000</v>
      </c>
      <c r="D42" s="55"/>
      <c r="E42" s="55"/>
      <c r="F42" s="55">
        <v>10000</v>
      </c>
      <c r="G42" s="55">
        <f t="shared" si="11"/>
        <v>0</v>
      </c>
      <c r="H42" s="55"/>
      <c r="I42" s="55"/>
      <c r="J42" s="55"/>
      <c r="K42" s="55">
        <f t="shared" si="12"/>
        <v>-10000</v>
      </c>
      <c r="L42" s="12">
        <f t="shared" si="13"/>
        <v>0</v>
      </c>
    </row>
    <row r="43" spans="1:12" ht="48.75" customHeight="1">
      <c r="A43" s="8" t="s">
        <v>68</v>
      </c>
      <c r="B43" s="36" t="s">
        <v>29</v>
      </c>
      <c r="C43" s="55">
        <f t="shared" si="10"/>
        <v>1715.6</v>
      </c>
      <c r="D43" s="55"/>
      <c r="E43" s="55"/>
      <c r="F43" s="55">
        <v>1715.6</v>
      </c>
      <c r="G43" s="55">
        <f t="shared" si="11"/>
        <v>0</v>
      </c>
      <c r="H43" s="55"/>
      <c r="I43" s="55"/>
      <c r="J43" s="55"/>
      <c r="K43" s="55">
        <f t="shared" si="12"/>
        <v>-1715.6</v>
      </c>
      <c r="L43" s="12">
        <f t="shared" si="13"/>
        <v>0</v>
      </c>
    </row>
    <row r="44" spans="1:12" ht="126" customHeight="1">
      <c r="A44" s="8" t="s">
        <v>56</v>
      </c>
      <c r="B44" s="36" t="s">
        <v>29</v>
      </c>
      <c r="C44" s="55">
        <f t="shared" si="10"/>
        <v>10000</v>
      </c>
      <c r="D44" s="55"/>
      <c r="E44" s="55"/>
      <c r="F44" s="55">
        <v>10000</v>
      </c>
      <c r="G44" s="55">
        <f t="shared" si="11"/>
        <v>0</v>
      </c>
      <c r="H44" s="55"/>
      <c r="I44" s="55"/>
      <c r="J44" s="55"/>
      <c r="K44" s="55">
        <f t="shared" si="12"/>
        <v>-10000</v>
      </c>
      <c r="L44" s="12">
        <f t="shared" si="13"/>
        <v>0</v>
      </c>
    </row>
    <row r="45" spans="1:12" ht="48.75" customHeight="1">
      <c r="A45" s="8" t="s">
        <v>69</v>
      </c>
      <c r="B45" s="36"/>
      <c r="C45" s="55">
        <f t="shared" si="10"/>
        <v>128</v>
      </c>
      <c r="D45" s="55"/>
      <c r="E45" s="55"/>
      <c r="F45" s="55">
        <v>128</v>
      </c>
      <c r="G45" s="55">
        <f t="shared" si="11"/>
        <v>0</v>
      </c>
      <c r="H45" s="55"/>
      <c r="I45" s="55"/>
      <c r="J45" s="55"/>
      <c r="K45" s="55">
        <f t="shared" si="12"/>
        <v>-128</v>
      </c>
      <c r="L45" s="12">
        <f t="shared" si="13"/>
        <v>0</v>
      </c>
    </row>
    <row r="46" spans="1:12" ht="66.75" customHeight="1">
      <c r="A46" s="8" t="s">
        <v>48</v>
      </c>
      <c r="B46" s="36" t="s">
        <v>29</v>
      </c>
      <c r="C46" s="55">
        <f t="shared" si="10"/>
        <v>1500</v>
      </c>
      <c r="D46" s="55"/>
      <c r="E46" s="55"/>
      <c r="F46" s="55">
        <v>1500</v>
      </c>
      <c r="G46" s="55">
        <f t="shared" si="11"/>
        <v>0</v>
      </c>
      <c r="H46" s="55"/>
      <c r="I46" s="55"/>
      <c r="J46" s="58"/>
      <c r="K46" s="55">
        <f t="shared" si="12"/>
        <v>-1500</v>
      </c>
      <c r="L46" s="12">
        <f t="shared" si="13"/>
        <v>0</v>
      </c>
    </row>
    <row r="47" spans="1:12" ht="47.25" customHeight="1">
      <c r="A47" s="9" t="s">
        <v>69</v>
      </c>
      <c r="B47" s="36"/>
      <c r="C47" s="55">
        <f>C48</f>
        <v>1500</v>
      </c>
      <c r="D47" s="55">
        <f>D48</f>
        <v>0</v>
      </c>
      <c r="E47" s="55">
        <f>E48</f>
        <v>0</v>
      </c>
      <c r="F47" s="55">
        <v>1500</v>
      </c>
      <c r="G47" s="55">
        <f t="shared" si="11"/>
        <v>0</v>
      </c>
      <c r="H47" s="55">
        <f>H48</f>
        <v>0</v>
      </c>
      <c r="I47" s="55">
        <f>I48</f>
        <v>0</v>
      </c>
      <c r="J47" s="59"/>
      <c r="K47" s="55">
        <f t="shared" si="12"/>
        <v>-1500</v>
      </c>
      <c r="L47" s="32">
        <f t="shared" si="13"/>
        <v>0</v>
      </c>
    </row>
    <row r="48" spans="1:12" ht="62.25" customHeight="1">
      <c r="A48" s="9" t="s">
        <v>78</v>
      </c>
      <c r="B48" s="36" t="s">
        <v>29</v>
      </c>
      <c r="C48" s="55">
        <f>D48+E48+F48</f>
        <v>1500</v>
      </c>
      <c r="D48" s="55"/>
      <c r="E48" s="55"/>
      <c r="F48" s="55">
        <v>1500</v>
      </c>
      <c r="G48" s="55">
        <f t="shared" si="11"/>
        <v>0</v>
      </c>
      <c r="H48" s="55"/>
      <c r="I48" s="55"/>
      <c r="J48" s="55"/>
      <c r="K48" s="55">
        <f t="shared" si="12"/>
        <v>-1500</v>
      </c>
      <c r="L48" s="12">
        <f t="shared" si="13"/>
        <v>0</v>
      </c>
    </row>
    <row r="49" spans="1:12" ht="46.5" customHeight="1">
      <c r="A49" s="9" t="s">
        <v>69</v>
      </c>
      <c r="B49" s="36"/>
      <c r="C49" s="55">
        <f>D49+E49+F49</f>
        <v>1500</v>
      </c>
      <c r="D49" s="55"/>
      <c r="E49" s="55"/>
      <c r="F49" s="55">
        <v>1500</v>
      </c>
      <c r="G49" s="55">
        <f t="shared" si="11"/>
        <v>0</v>
      </c>
      <c r="H49" s="55"/>
      <c r="I49" s="55"/>
      <c r="J49" s="55"/>
      <c r="K49" s="55">
        <f t="shared" si="12"/>
        <v>-1500</v>
      </c>
      <c r="L49" s="12">
        <f t="shared" si="13"/>
        <v>0</v>
      </c>
    </row>
    <row r="50" spans="1:12" ht="29.25" customHeight="1">
      <c r="A50" s="10" t="s">
        <v>40</v>
      </c>
      <c r="B50" s="36"/>
      <c r="C50" s="55">
        <f aca="true" t="shared" si="14" ref="C50:J50">C51</f>
        <v>10300</v>
      </c>
      <c r="D50" s="55">
        <f t="shared" si="14"/>
        <v>0</v>
      </c>
      <c r="E50" s="55">
        <f t="shared" si="14"/>
        <v>10300</v>
      </c>
      <c r="F50" s="55">
        <f t="shared" si="14"/>
        <v>0</v>
      </c>
      <c r="G50" s="55">
        <f t="shared" si="14"/>
        <v>0</v>
      </c>
      <c r="H50" s="55">
        <f t="shared" si="14"/>
        <v>0</v>
      </c>
      <c r="I50" s="55">
        <f t="shared" si="14"/>
        <v>0</v>
      </c>
      <c r="J50" s="55">
        <f t="shared" si="14"/>
        <v>0</v>
      </c>
      <c r="K50" s="55">
        <f t="shared" si="12"/>
        <v>-10300</v>
      </c>
      <c r="L50" s="12">
        <f t="shared" si="13"/>
        <v>0</v>
      </c>
    </row>
    <row r="51" spans="1:12" ht="37.5" customHeight="1">
      <c r="A51" s="9" t="s">
        <v>41</v>
      </c>
      <c r="B51" s="36" t="s">
        <v>29</v>
      </c>
      <c r="C51" s="55">
        <f>D51+E51+F51</f>
        <v>10300</v>
      </c>
      <c r="D51" s="55"/>
      <c r="E51" s="55">
        <v>10300</v>
      </c>
      <c r="F51" s="55"/>
      <c r="G51" s="55"/>
      <c r="H51" s="55"/>
      <c r="I51" s="55"/>
      <c r="J51" s="55"/>
      <c r="K51" s="55">
        <f t="shared" si="12"/>
        <v>-10300</v>
      </c>
      <c r="L51" s="12">
        <f t="shared" si="13"/>
        <v>0</v>
      </c>
    </row>
    <row r="52" spans="1:12" ht="24" customHeight="1">
      <c r="A52" s="33" t="s">
        <v>18</v>
      </c>
      <c r="B52" s="38"/>
      <c r="C52" s="56">
        <f aca="true" t="shared" si="15" ref="C52:F53">C53</f>
        <v>21707.4</v>
      </c>
      <c r="D52" s="56">
        <f t="shared" si="15"/>
        <v>0</v>
      </c>
      <c r="E52" s="56">
        <f t="shared" si="15"/>
        <v>21707.4</v>
      </c>
      <c r="F52" s="56">
        <f t="shared" si="15"/>
        <v>0</v>
      </c>
      <c r="G52" s="60">
        <f>H52+I52+J52</f>
        <v>0</v>
      </c>
      <c r="H52" s="56">
        <f aca="true" t="shared" si="16" ref="H52:J53">H53</f>
        <v>0</v>
      </c>
      <c r="I52" s="56">
        <f t="shared" si="16"/>
        <v>0</v>
      </c>
      <c r="J52" s="56">
        <f t="shared" si="16"/>
        <v>0</v>
      </c>
      <c r="K52" s="56">
        <f t="shared" si="12"/>
        <v>-21707.4</v>
      </c>
      <c r="L52" s="13">
        <f t="shared" si="13"/>
        <v>0</v>
      </c>
    </row>
    <row r="53" spans="1:12" ht="24" customHeight="1">
      <c r="A53" s="10" t="s">
        <v>34</v>
      </c>
      <c r="B53" s="36"/>
      <c r="C53" s="55">
        <f t="shared" si="15"/>
        <v>21707.4</v>
      </c>
      <c r="D53" s="55">
        <f t="shared" si="15"/>
        <v>0</v>
      </c>
      <c r="E53" s="55">
        <f t="shared" si="15"/>
        <v>21707.4</v>
      </c>
      <c r="F53" s="55">
        <f t="shared" si="15"/>
        <v>0</v>
      </c>
      <c r="G53" s="55">
        <f>H53+I53+J53</f>
        <v>0</v>
      </c>
      <c r="H53" s="55">
        <f t="shared" si="16"/>
        <v>0</v>
      </c>
      <c r="I53" s="55">
        <f t="shared" si="16"/>
        <v>0</v>
      </c>
      <c r="J53" s="55">
        <f t="shared" si="16"/>
        <v>0</v>
      </c>
      <c r="K53" s="50">
        <f t="shared" si="12"/>
        <v>-21707.4</v>
      </c>
      <c r="L53" s="32">
        <f t="shared" si="13"/>
        <v>0</v>
      </c>
    </row>
    <row r="54" spans="1:12" ht="35.25" customHeight="1">
      <c r="A54" s="9" t="s">
        <v>35</v>
      </c>
      <c r="B54" s="36" t="s">
        <v>29</v>
      </c>
      <c r="C54" s="55">
        <f>D54+E54+F54</f>
        <v>21707.4</v>
      </c>
      <c r="D54" s="55"/>
      <c r="E54" s="55">
        <v>21707.4</v>
      </c>
      <c r="F54" s="55"/>
      <c r="G54" s="55">
        <f>H54+I54+J54</f>
        <v>0</v>
      </c>
      <c r="H54" s="55"/>
      <c r="I54" s="55"/>
      <c r="J54" s="55"/>
      <c r="K54" s="50">
        <f t="shared" si="12"/>
        <v>-21707.4</v>
      </c>
      <c r="L54" s="32">
        <f t="shared" si="13"/>
        <v>0</v>
      </c>
    </row>
    <row r="55" spans="1:12" ht="35.25" customHeight="1">
      <c r="A55" s="6" t="s">
        <v>32</v>
      </c>
      <c r="B55" s="6"/>
      <c r="C55" s="56">
        <f aca="true" t="shared" si="17" ref="C55:J55">C56+C59</f>
        <v>37400</v>
      </c>
      <c r="D55" s="56">
        <f t="shared" si="17"/>
        <v>0</v>
      </c>
      <c r="E55" s="56">
        <f t="shared" si="17"/>
        <v>0</v>
      </c>
      <c r="F55" s="56">
        <f t="shared" si="17"/>
        <v>37400</v>
      </c>
      <c r="G55" s="56">
        <f t="shared" si="17"/>
        <v>0</v>
      </c>
      <c r="H55" s="56">
        <f t="shared" si="17"/>
        <v>0</v>
      </c>
      <c r="I55" s="56">
        <f t="shared" si="17"/>
        <v>0</v>
      </c>
      <c r="J55" s="56">
        <f t="shared" si="17"/>
        <v>0</v>
      </c>
      <c r="K55" s="56">
        <f t="shared" si="12"/>
        <v>-37400</v>
      </c>
      <c r="L55" s="13">
        <f t="shared" si="13"/>
        <v>0</v>
      </c>
    </row>
    <row r="56" spans="1:12" ht="17.25" customHeight="1">
      <c r="A56" s="7" t="s">
        <v>49</v>
      </c>
      <c r="B56" s="19"/>
      <c r="C56" s="50">
        <f aca="true" t="shared" si="18" ref="C56:J56">C57+C58</f>
        <v>8600</v>
      </c>
      <c r="D56" s="50">
        <f t="shared" si="18"/>
        <v>0</v>
      </c>
      <c r="E56" s="50">
        <f t="shared" si="18"/>
        <v>0</v>
      </c>
      <c r="F56" s="50">
        <f t="shared" si="18"/>
        <v>8600</v>
      </c>
      <c r="G56" s="50">
        <f t="shared" si="18"/>
        <v>0</v>
      </c>
      <c r="H56" s="50">
        <f t="shared" si="18"/>
        <v>0</v>
      </c>
      <c r="I56" s="50">
        <f t="shared" si="18"/>
        <v>0</v>
      </c>
      <c r="J56" s="50">
        <f t="shared" si="18"/>
        <v>0</v>
      </c>
      <c r="K56" s="50">
        <f t="shared" si="12"/>
        <v>-8600</v>
      </c>
      <c r="L56" s="32">
        <f t="shared" si="13"/>
        <v>0</v>
      </c>
    </row>
    <row r="57" spans="1:12" ht="39.75" customHeight="1">
      <c r="A57" s="8" t="s">
        <v>50</v>
      </c>
      <c r="B57" s="36" t="s">
        <v>29</v>
      </c>
      <c r="C57" s="55">
        <f>D57+E57+F57</f>
        <v>6600</v>
      </c>
      <c r="D57" s="55"/>
      <c r="E57" s="55"/>
      <c r="F57" s="55">
        <v>6600</v>
      </c>
      <c r="G57" s="55">
        <f>H57+I57+J57</f>
        <v>0</v>
      </c>
      <c r="H57" s="55"/>
      <c r="I57" s="55"/>
      <c r="J57" s="55"/>
      <c r="K57" s="55">
        <f t="shared" si="12"/>
        <v>-6600</v>
      </c>
      <c r="L57" s="12">
        <f t="shared" si="13"/>
        <v>0</v>
      </c>
    </row>
    <row r="58" spans="1:12" ht="75.75" customHeight="1">
      <c r="A58" s="44" t="s">
        <v>73</v>
      </c>
      <c r="B58" s="36" t="s">
        <v>29</v>
      </c>
      <c r="C58" s="55">
        <f>D58+E58+F58</f>
        <v>2000</v>
      </c>
      <c r="D58" s="55"/>
      <c r="E58" s="55"/>
      <c r="F58" s="55">
        <v>2000</v>
      </c>
      <c r="G58" s="55">
        <f>H58+I58+J58</f>
        <v>0</v>
      </c>
      <c r="H58" s="55"/>
      <c r="I58" s="55"/>
      <c r="J58" s="55"/>
      <c r="K58" s="55">
        <f t="shared" si="12"/>
        <v>-2000</v>
      </c>
      <c r="L58" s="12">
        <f t="shared" si="13"/>
        <v>0</v>
      </c>
    </row>
    <row r="59" spans="1:12" ht="27" customHeight="1">
      <c r="A59" s="7" t="s">
        <v>33</v>
      </c>
      <c r="B59" s="36"/>
      <c r="C59" s="50">
        <f aca="true" t="shared" si="19" ref="C59:J59">C60+C62+C64+C66+C67</f>
        <v>28800</v>
      </c>
      <c r="D59" s="50">
        <f t="shared" si="19"/>
        <v>0</v>
      </c>
      <c r="E59" s="50">
        <f t="shared" si="19"/>
        <v>0</v>
      </c>
      <c r="F59" s="50">
        <f t="shared" si="19"/>
        <v>28800</v>
      </c>
      <c r="G59" s="50">
        <f t="shared" si="19"/>
        <v>0</v>
      </c>
      <c r="H59" s="50">
        <f t="shared" si="19"/>
        <v>0</v>
      </c>
      <c r="I59" s="50">
        <f t="shared" si="19"/>
        <v>0</v>
      </c>
      <c r="J59" s="50">
        <f t="shared" si="19"/>
        <v>0</v>
      </c>
      <c r="K59" s="50">
        <f t="shared" si="12"/>
        <v>-28800</v>
      </c>
      <c r="L59" s="32">
        <f t="shared" si="13"/>
        <v>0</v>
      </c>
    </row>
    <row r="60" spans="1:12" ht="81" customHeight="1">
      <c r="A60" s="47" t="s">
        <v>51</v>
      </c>
      <c r="B60" s="36" t="s">
        <v>29</v>
      </c>
      <c r="C60" s="55">
        <f aca="true" t="shared" si="20" ref="C60:C67">D60+E60+F60</f>
        <v>5300</v>
      </c>
      <c r="D60" s="55"/>
      <c r="E60" s="55"/>
      <c r="F60" s="55">
        <v>5300</v>
      </c>
      <c r="G60" s="55"/>
      <c r="H60" s="55"/>
      <c r="I60" s="55"/>
      <c r="J60" s="55"/>
      <c r="K60" s="50">
        <f t="shared" si="12"/>
        <v>-5300</v>
      </c>
      <c r="L60" s="32">
        <f t="shared" si="13"/>
        <v>0</v>
      </c>
    </row>
    <row r="61" spans="1:12" ht="51.75" customHeight="1">
      <c r="A61" s="8" t="s">
        <v>74</v>
      </c>
      <c r="B61" s="36"/>
      <c r="C61" s="55">
        <f t="shared" si="20"/>
        <v>2800</v>
      </c>
      <c r="D61" s="55"/>
      <c r="E61" s="55"/>
      <c r="F61" s="55">
        <v>2800</v>
      </c>
      <c r="G61" s="55"/>
      <c r="H61" s="55"/>
      <c r="I61" s="55"/>
      <c r="J61" s="55"/>
      <c r="K61" s="50">
        <f t="shared" si="12"/>
        <v>-2800</v>
      </c>
      <c r="L61" s="32">
        <f t="shared" si="13"/>
        <v>0</v>
      </c>
    </row>
    <row r="62" spans="1:12" ht="63.75" customHeight="1">
      <c r="A62" s="45" t="s">
        <v>52</v>
      </c>
      <c r="B62" s="36" t="s">
        <v>29</v>
      </c>
      <c r="C62" s="55">
        <f t="shared" si="20"/>
        <v>10000</v>
      </c>
      <c r="D62" s="55"/>
      <c r="E62" s="55"/>
      <c r="F62" s="55">
        <v>10000</v>
      </c>
      <c r="G62" s="55"/>
      <c r="H62" s="55"/>
      <c r="I62" s="55"/>
      <c r="J62" s="55"/>
      <c r="K62" s="50">
        <f t="shared" si="12"/>
        <v>-10000</v>
      </c>
      <c r="L62" s="32">
        <f t="shared" si="13"/>
        <v>0</v>
      </c>
    </row>
    <row r="63" spans="1:12" ht="48" customHeight="1">
      <c r="A63" s="44" t="s">
        <v>75</v>
      </c>
      <c r="B63" s="36"/>
      <c r="C63" s="55">
        <f t="shared" si="20"/>
        <v>1830.4</v>
      </c>
      <c r="D63" s="55"/>
      <c r="E63" s="55"/>
      <c r="F63" s="55">
        <v>1830.4</v>
      </c>
      <c r="G63" s="55"/>
      <c r="H63" s="55"/>
      <c r="I63" s="55"/>
      <c r="J63" s="55"/>
      <c r="K63" s="50">
        <f t="shared" si="12"/>
        <v>-1830.4</v>
      </c>
      <c r="L63" s="32">
        <f t="shared" si="13"/>
        <v>0</v>
      </c>
    </row>
    <row r="64" spans="1:12" ht="63.75" customHeight="1">
      <c r="A64" s="44" t="s">
        <v>53</v>
      </c>
      <c r="B64" s="36" t="s">
        <v>29</v>
      </c>
      <c r="C64" s="55">
        <f t="shared" si="20"/>
        <v>10000</v>
      </c>
      <c r="D64" s="55"/>
      <c r="E64" s="55"/>
      <c r="F64" s="55">
        <v>10000</v>
      </c>
      <c r="G64" s="55"/>
      <c r="H64" s="55"/>
      <c r="I64" s="55"/>
      <c r="J64" s="55"/>
      <c r="K64" s="50">
        <f t="shared" si="12"/>
        <v>-10000</v>
      </c>
      <c r="L64" s="32">
        <f t="shared" si="13"/>
        <v>0</v>
      </c>
    </row>
    <row r="65" spans="1:12" ht="45" customHeight="1">
      <c r="A65" s="44" t="s">
        <v>76</v>
      </c>
      <c r="B65" s="36"/>
      <c r="C65" s="55">
        <f t="shared" si="20"/>
        <v>2500</v>
      </c>
      <c r="D65" s="55"/>
      <c r="E65" s="55"/>
      <c r="F65" s="55">
        <v>2500</v>
      </c>
      <c r="G65" s="55"/>
      <c r="H65" s="55"/>
      <c r="I65" s="55"/>
      <c r="J65" s="55"/>
      <c r="K65" s="50">
        <f t="shared" si="12"/>
        <v>-2500</v>
      </c>
      <c r="L65" s="32">
        <f t="shared" si="13"/>
        <v>0</v>
      </c>
    </row>
    <row r="66" spans="1:12" ht="93" customHeight="1">
      <c r="A66" s="44" t="s">
        <v>79</v>
      </c>
      <c r="B66" s="36" t="s">
        <v>29</v>
      </c>
      <c r="C66" s="55">
        <f t="shared" si="20"/>
        <v>1500</v>
      </c>
      <c r="D66" s="55"/>
      <c r="E66" s="55"/>
      <c r="F66" s="55">
        <v>1500</v>
      </c>
      <c r="G66" s="55"/>
      <c r="H66" s="55"/>
      <c r="I66" s="55"/>
      <c r="J66" s="55"/>
      <c r="K66" s="50">
        <f t="shared" si="12"/>
        <v>-1500</v>
      </c>
      <c r="L66" s="32">
        <f t="shared" si="13"/>
        <v>0</v>
      </c>
    </row>
    <row r="67" spans="1:12" ht="53.25" customHeight="1">
      <c r="A67" s="44" t="s">
        <v>77</v>
      </c>
      <c r="B67" s="36" t="s">
        <v>29</v>
      </c>
      <c r="C67" s="55">
        <f t="shared" si="20"/>
        <v>2000</v>
      </c>
      <c r="D67" s="55"/>
      <c r="E67" s="55"/>
      <c r="F67" s="55">
        <v>2000</v>
      </c>
      <c r="G67" s="55"/>
      <c r="H67" s="55"/>
      <c r="I67" s="55"/>
      <c r="J67" s="55"/>
      <c r="K67" s="50">
        <f t="shared" si="12"/>
        <v>-2000</v>
      </c>
      <c r="L67" s="32">
        <f t="shared" si="13"/>
        <v>0</v>
      </c>
    </row>
    <row r="68" spans="1:12" s="5" customFormat="1" ht="33.75" customHeight="1">
      <c r="A68" s="6" t="s">
        <v>19</v>
      </c>
      <c r="B68" s="6"/>
      <c r="C68" s="56">
        <f aca="true" t="shared" si="21" ref="C68:J68">C9+C18+C27+C52+C55</f>
        <v>631030.7999999999</v>
      </c>
      <c r="D68" s="56">
        <f t="shared" si="21"/>
        <v>0</v>
      </c>
      <c r="E68" s="56">
        <f t="shared" si="21"/>
        <v>85421.3</v>
      </c>
      <c r="F68" s="56">
        <f t="shared" si="21"/>
        <v>545609.5</v>
      </c>
      <c r="G68" s="56">
        <f t="shared" si="21"/>
        <v>0</v>
      </c>
      <c r="H68" s="56">
        <f t="shared" si="21"/>
        <v>0</v>
      </c>
      <c r="I68" s="56">
        <f t="shared" si="21"/>
        <v>0</v>
      </c>
      <c r="J68" s="56">
        <f t="shared" si="21"/>
        <v>0</v>
      </c>
      <c r="K68" s="56">
        <f t="shared" si="12"/>
        <v>-631030.7999999999</v>
      </c>
      <c r="L68" s="13">
        <f t="shared" si="13"/>
        <v>0</v>
      </c>
    </row>
    <row r="70" spans="1:4" ht="17.25" customHeight="1">
      <c r="A70" s="18" t="s">
        <v>22</v>
      </c>
      <c r="D70" s="18" t="s">
        <v>26</v>
      </c>
    </row>
    <row r="71" ht="33" customHeight="1">
      <c r="A71" s="1" t="s">
        <v>31</v>
      </c>
    </row>
    <row r="72" ht="15">
      <c r="B72" s="18"/>
    </row>
  </sheetData>
  <sheetProtection/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K5:K6"/>
    <mergeCell ref="G5:J5"/>
    <mergeCell ref="H6:J6"/>
    <mergeCell ref="G6:G7"/>
  </mergeCells>
  <printOptions/>
  <pageMargins left="0.27" right="0.17" top="0.17" bottom="0.17" header="0.48" footer="0.25"/>
  <pageSetup fitToHeight="2" horizontalDpi="600" verticalDpi="600" orientation="landscape" paperSize="9" scale="60" r:id="rId1"/>
  <rowBreaks count="1" manualBreakCount="1">
    <brk id="28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B67"/>
  <sheetViews>
    <sheetView showZeros="0" tabSelected="1" view="pageBreakPreview" zoomScale="75" zoomScaleSheetLayoutView="75" zoomScalePageLayoutView="0" workbookViewId="0" topLeftCell="A1">
      <pane xSplit="1" ySplit="8" topLeftCell="B9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J36" sqref="J36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8" customHeight="1">
      <c r="A2" s="64" t="s">
        <v>149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4" ht="15.75" customHeight="1">
      <c r="A3" s="68"/>
      <c r="B3" s="68"/>
      <c r="C3" s="68"/>
      <c r="D3" s="68"/>
      <c r="E3" s="68"/>
      <c r="F3" s="68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71" t="s">
        <v>80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9" t="s">
        <v>21</v>
      </c>
      <c r="B5" s="65" t="s">
        <v>28</v>
      </c>
      <c r="C5" s="70" t="s">
        <v>2</v>
      </c>
      <c r="D5" s="70"/>
      <c r="E5" s="70"/>
      <c r="F5" s="70"/>
      <c r="G5" s="74" t="s">
        <v>150</v>
      </c>
      <c r="H5" s="75"/>
      <c r="I5" s="75"/>
      <c r="J5" s="76"/>
      <c r="K5" s="65" t="s">
        <v>23</v>
      </c>
      <c r="L5" s="72" t="s">
        <v>25</v>
      </c>
    </row>
    <row r="6" spans="1:12" ht="29.25" customHeight="1">
      <c r="A6" s="69"/>
      <c r="B6" s="66"/>
      <c r="C6" s="70" t="s">
        <v>8</v>
      </c>
      <c r="D6" s="70" t="s">
        <v>9</v>
      </c>
      <c r="E6" s="70"/>
      <c r="F6" s="70"/>
      <c r="G6" s="77" t="s">
        <v>8</v>
      </c>
      <c r="H6" s="74" t="s">
        <v>9</v>
      </c>
      <c r="I6" s="75"/>
      <c r="J6" s="76"/>
      <c r="K6" s="67"/>
      <c r="L6" s="73"/>
    </row>
    <row r="7" spans="1:12" ht="30.75" customHeight="1">
      <c r="A7" s="69"/>
      <c r="B7" s="67"/>
      <c r="C7" s="70"/>
      <c r="D7" s="20" t="s">
        <v>10</v>
      </c>
      <c r="E7" s="20" t="s">
        <v>11</v>
      </c>
      <c r="F7" s="20" t="s">
        <v>12</v>
      </c>
      <c r="G7" s="78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48">
        <f aca="true" t="shared" si="0" ref="C9:J9">C10+C16</f>
        <v>324722.1</v>
      </c>
      <c r="D9" s="48">
        <f t="shared" si="0"/>
        <v>41102.6</v>
      </c>
      <c r="E9" s="48">
        <f t="shared" si="0"/>
        <v>218761.90000000002</v>
      </c>
      <c r="F9" s="48">
        <f t="shared" si="0"/>
        <v>64857.6</v>
      </c>
      <c r="G9" s="48">
        <f t="shared" si="0"/>
        <v>3478.1</v>
      </c>
      <c r="H9" s="48">
        <f t="shared" si="0"/>
        <v>0</v>
      </c>
      <c r="I9" s="48">
        <f t="shared" si="0"/>
        <v>0</v>
      </c>
      <c r="J9" s="48">
        <f t="shared" si="0"/>
        <v>3478.1</v>
      </c>
      <c r="K9" s="49">
        <f aca="true" t="shared" si="1" ref="K9:K63">G9-C9</f>
        <v>-321244</v>
      </c>
      <c r="L9" s="29">
        <f aca="true" t="shared" si="2" ref="L9:L63">G9/C9*100</f>
        <v>1.0711004886947948</v>
      </c>
    </row>
    <row r="10" spans="1:12" ht="21" customHeight="1">
      <c r="A10" s="7" t="s">
        <v>39</v>
      </c>
      <c r="B10" s="19"/>
      <c r="C10" s="50">
        <f>C11+C12+C13+C14+C15</f>
        <v>309722.1</v>
      </c>
      <c r="D10" s="50">
        <f aca="true" t="shared" si="3" ref="D10:J10">D11+D12+D13+D14+D15</f>
        <v>41102.6</v>
      </c>
      <c r="E10" s="50">
        <f t="shared" si="3"/>
        <v>218761.90000000002</v>
      </c>
      <c r="F10" s="50">
        <f t="shared" si="3"/>
        <v>49857.6</v>
      </c>
      <c r="G10" s="50">
        <f t="shared" si="3"/>
        <v>3478.1</v>
      </c>
      <c r="H10" s="50">
        <f t="shared" si="3"/>
        <v>0</v>
      </c>
      <c r="I10" s="50">
        <f t="shared" si="3"/>
        <v>0</v>
      </c>
      <c r="J10" s="50">
        <f t="shared" si="3"/>
        <v>3478.1</v>
      </c>
      <c r="K10" s="51">
        <f t="shared" si="1"/>
        <v>-306244</v>
      </c>
      <c r="L10" s="30">
        <f t="shared" si="2"/>
        <v>1.1229744341782522</v>
      </c>
    </row>
    <row r="11" spans="1:12" ht="69.75" customHeight="1">
      <c r="A11" s="8" t="s">
        <v>129</v>
      </c>
      <c r="B11" s="36" t="s">
        <v>29</v>
      </c>
      <c r="C11" s="55">
        <f>D11+E11+F11</f>
        <v>1840</v>
      </c>
      <c r="D11" s="55"/>
      <c r="E11" s="55"/>
      <c r="F11" s="55">
        <v>1840</v>
      </c>
      <c r="G11" s="55">
        <f>H11+I11+J11</f>
        <v>1840</v>
      </c>
      <c r="H11" s="55"/>
      <c r="I11" s="55"/>
      <c r="J11" s="55">
        <v>1840</v>
      </c>
      <c r="K11" s="53">
        <f t="shared" si="1"/>
        <v>0</v>
      </c>
      <c r="L11" s="4">
        <f t="shared" si="2"/>
        <v>100</v>
      </c>
    </row>
    <row r="12" spans="1:12" ht="90.75" customHeight="1">
      <c r="A12" s="16" t="s">
        <v>153</v>
      </c>
      <c r="B12" s="62" t="s">
        <v>110</v>
      </c>
      <c r="C12" s="52">
        <f>D12+E12+F12</f>
        <v>204395.90000000002</v>
      </c>
      <c r="D12" s="52"/>
      <c r="E12" s="52">
        <v>163516.7</v>
      </c>
      <c r="F12" s="52">
        <v>40879.2</v>
      </c>
      <c r="G12" s="52">
        <f>H12+I12+J12</f>
        <v>0</v>
      </c>
      <c r="H12" s="52"/>
      <c r="I12" s="52"/>
      <c r="J12" s="52"/>
      <c r="K12" s="53">
        <f t="shared" si="1"/>
        <v>-204395.90000000002</v>
      </c>
      <c r="L12" s="4">
        <f t="shared" si="2"/>
        <v>0</v>
      </c>
    </row>
    <row r="13" spans="1:12" ht="69" customHeight="1">
      <c r="A13" s="16" t="s">
        <v>154</v>
      </c>
      <c r="B13" s="62" t="s">
        <v>110</v>
      </c>
      <c r="C13" s="52">
        <f>D13+E13+F13</f>
        <v>61383.6</v>
      </c>
      <c r="D13" s="52"/>
      <c r="E13" s="52">
        <v>55245.2</v>
      </c>
      <c r="F13" s="52">
        <v>6138.4</v>
      </c>
      <c r="G13" s="52">
        <f>H13+I13+J13</f>
        <v>1638.1</v>
      </c>
      <c r="H13" s="52"/>
      <c r="I13" s="52"/>
      <c r="J13" s="52">
        <v>1638.1</v>
      </c>
      <c r="K13" s="53">
        <f t="shared" si="1"/>
        <v>-59745.5</v>
      </c>
      <c r="L13" s="4">
        <f t="shared" si="2"/>
        <v>2.668628102620244</v>
      </c>
    </row>
    <row r="14" spans="1:12" ht="69.75" customHeight="1">
      <c r="A14" s="16" t="s">
        <v>134</v>
      </c>
      <c r="B14" s="62" t="s">
        <v>110</v>
      </c>
      <c r="C14" s="52">
        <f>D14+E14+F14</f>
        <v>1000</v>
      </c>
      <c r="D14" s="52"/>
      <c r="E14" s="52"/>
      <c r="F14" s="52">
        <v>1000</v>
      </c>
      <c r="G14" s="52">
        <f>H14+I14+J14</f>
        <v>0</v>
      </c>
      <c r="H14" s="52"/>
      <c r="I14" s="52"/>
      <c r="J14" s="52"/>
      <c r="K14" s="53">
        <f t="shared" si="1"/>
        <v>-1000</v>
      </c>
      <c r="L14" s="4">
        <f t="shared" si="2"/>
        <v>0</v>
      </c>
    </row>
    <row r="15" spans="1:12" ht="108.75" customHeight="1">
      <c r="A15" s="16" t="s">
        <v>139</v>
      </c>
      <c r="B15" s="62" t="s">
        <v>110</v>
      </c>
      <c r="C15" s="52">
        <f>D15+E15+F15</f>
        <v>41102.6</v>
      </c>
      <c r="D15" s="52">
        <v>41102.6</v>
      </c>
      <c r="E15" s="52"/>
      <c r="F15" s="52"/>
      <c r="G15" s="52">
        <f>H15+I15+J15</f>
        <v>0</v>
      </c>
      <c r="H15" s="52"/>
      <c r="I15" s="52"/>
      <c r="J15" s="52"/>
      <c r="K15" s="53"/>
      <c r="L15" s="4"/>
    </row>
    <row r="16" spans="1:12" ht="43.5" customHeight="1">
      <c r="A16" s="40" t="s">
        <v>6</v>
      </c>
      <c r="B16" s="36"/>
      <c r="C16" s="54">
        <f>C17</f>
        <v>15000</v>
      </c>
      <c r="D16" s="54">
        <f aca="true" t="shared" si="4" ref="D16:J16">D17</f>
        <v>0</v>
      </c>
      <c r="E16" s="54">
        <f t="shared" si="4"/>
        <v>0</v>
      </c>
      <c r="F16" s="54">
        <f t="shared" si="4"/>
        <v>15000</v>
      </c>
      <c r="G16" s="54">
        <f t="shared" si="4"/>
        <v>0</v>
      </c>
      <c r="H16" s="54">
        <f t="shared" si="4"/>
        <v>0</v>
      </c>
      <c r="I16" s="54">
        <f t="shared" si="4"/>
        <v>0</v>
      </c>
      <c r="J16" s="54">
        <f t="shared" si="4"/>
        <v>0</v>
      </c>
      <c r="K16" s="53">
        <f t="shared" si="1"/>
        <v>-15000</v>
      </c>
      <c r="L16" s="4">
        <f t="shared" si="2"/>
        <v>0</v>
      </c>
    </row>
    <row r="17" spans="1:12" ht="48.75" customHeight="1">
      <c r="A17" s="16" t="s">
        <v>7</v>
      </c>
      <c r="B17" s="36" t="s">
        <v>29</v>
      </c>
      <c r="C17" s="52">
        <f>D17+E17+F17</f>
        <v>15000</v>
      </c>
      <c r="D17" s="52"/>
      <c r="E17" s="52"/>
      <c r="F17" s="52">
        <v>15000</v>
      </c>
      <c r="G17" s="52">
        <f>H17+I17+J17</f>
        <v>0</v>
      </c>
      <c r="H17" s="52"/>
      <c r="I17" s="52"/>
      <c r="J17" s="52"/>
      <c r="K17" s="53">
        <f t="shared" si="1"/>
        <v>-15000</v>
      </c>
      <c r="L17" s="4">
        <f t="shared" si="2"/>
        <v>0</v>
      </c>
    </row>
    <row r="18" spans="1:12" ht="30.75" customHeight="1">
      <c r="A18" s="6" t="s">
        <v>16</v>
      </c>
      <c r="B18" s="6"/>
      <c r="C18" s="48">
        <f aca="true" t="shared" si="5" ref="C18:J18">C19+C28</f>
        <v>146921</v>
      </c>
      <c r="D18" s="48">
        <f t="shared" si="5"/>
        <v>0</v>
      </c>
      <c r="E18" s="48">
        <f t="shared" si="5"/>
        <v>66077.9</v>
      </c>
      <c r="F18" s="48">
        <f t="shared" si="5"/>
        <v>80843.1</v>
      </c>
      <c r="G18" s="48">
        <f t="shared" si="5"/>
        <v>30925.1</v>
      </c>
      <c r="H18" s="48">
        <f t="shared" si="5"/>
        <v>0</v>
      </c>
      <c r="I18" s="48">
        <f t="shared" si="5"/>
        <v>3698.9</v>
      </c>
      <c r="J18" s="48">
        <f t="shared" si="5"/>
        <v>27226.199999999997</v>
      </c>
      <c r="K18" s="49">
        <f t="shared" si="1"/>
        <v>-115995.9</v>
      </c>
      <c r="L18" s="29">
        <f t="shared" si="2"/>
        <v>21.048794930608967</v>
      </c>
    </row>
    <row r="19" spans="1:12" ht="15.75" customHeight="1">
      <c r="A19" s="7" t="s">
        <v>20</v>
      </c>
      <c r="B19" s="19"/>
      <c r="C19" s="54">
        <f>C20+C21</f>
        <v>94601</v>
      </c>
      <c r="D19" s="54">
        <f aca="true" t="shared" si="6" ref="D19:J19">D20+D21</f>
        <v>0</v>
      </c>
      <c r="E19" s="54">
        <f t="shared" si="6"/>
        <v>39070.1</v>
      </c>
      <c r="F19" s="54">
        <f t="shared" si="6"/>
        <v>55530.9</v>
      </c>
      <c r="G19" s="54">
        <f t="shared" si="6"/>
        <v>21851.699999999997</v>
      </c>
      <c r="H19" s="54">
        <f t="shared" si="6"/>
        <v>0</v>
      </c>
      <c r="I19" s="54">
        <f t="shared" si="6"/>
        <v>0</v>
      </c>
      <c r="J19" s="54">
        <f t="shared" si="6"/>
        <v>21851.699999999997</v>
      </c>
      <c r="K19" s="51">
        <f t="shared" si="1"/>
        <v>-72749.3</v>
      </c>
      <c r="L19" s="30">
        <f t="shared" si="2"/>
        <v>23.098804452384222</v>
      </c>
    </row>
    <row r="20" spans="1:12" ht="34.5" customHeight="1">
      <c r="A20" s="9" t="s">
        <v>100</v>
      </c>
      <c r="B20" s="36" t="s">
        <v>29</v>
      </c>
      <c r="C20" s="52">
        <f aca="true" t="shared" si="7" ref="C20:C27">D20+E20+F20</f>
        <v>35000</v>
      </c>
      <c r="D20" s="52"/>
      <c r="E20" s="52"/>
      <c r="F20" s="52">
        <v>35000</v>
      </c>
      <c r="G20" s="52">
        <f aca="true" t="shared" si="8" ref="G20:G27">H20+I20+J20</f>
        <v>11195.3</v>
      </c>
      <c r="H20" s="52"/>
      <c r="I20" s="52"/>
      <c r="J20" s="52">
        <v>11195.3</v>
      </c>
      <c r="K20" s="53">
        <f t="shared" si="1"/>
        <v>-23804.7</v>
      </c>
      <c r="L20" s="4">
        <f t="shared" si="2"/>
        <v>31.986571428571427</v>
      </c>
    </row>
    <row r="21" spans="1:12" ht="34.5" customHeight="1">
      <c r="A21" s="9" t="s">
        <v>115</v>
      </c>
      <c r="B21" s="36" t="s">
        <v>29</v>
      </c>
      <c r="C21" s="52">
        <f>C23+C24+C25+C26+C27</f>
        <v>59601.00000000001</v>
      </c>
      <c r="D21" s="52">
        <f aca="true" t="shared" si="9" ref="D21:J21">D23+D24+D25+D26+D27</f>
        <v>0</v>
      </c>
      <c r="E21" s="52">
        <f t="shared" si="9"/>
        <v>39070.1</v>
      </c>
      <c r="F21" s="52">
        <f t="shared" si="9"/>
        <v>20530.9</v>
      </c>
      <c r="G21" s="52">
        <f t="shared" si="9"/>
        <v>10656.4</v>
      </c>
      <c r="H21" s="52">
        <f t="shared" si="9"/>
        <v>0</v>
      </c>
      <c r="I21" s="52">
        <f t="shared" si="9"/>
        <v>0</v>
      </c>
      <c r="J21" s="52">
        <f t="shared" si="9"/>
        <v>10656.4</v>
      </c>
      <c r="K21" s="53">
        <f t="shared" si="1"/>
        <v>-48944.600000000006</v>
      </c>
      <c r="L21" s="4">
        <f t="shared" si="2"/>
        <v>17.879565779097664</v>
      </c>
    </row>
    <row r="22" spans="1:12" ht="18.75" customHeight="1">
      <c r="A22" s="9" t="s">
        <v>116</v>
      </c>
      <c r="B22" s="36"/>
      <c r="C22" s="52"/>
      <c r="D22" s="52"/>
      <c r="E22" s="52"/>
      <c r="F22" s="52"/>
      <c r="G22" s="52"/>
      <c r="H22" s="52"/>
      <c r="I22" s="52"/>
      <c r="J22" s="52"/>
      <c r="K22" s="53"/>
      <c r="L22" s="4"/>
    </row>
    <row r="23" spans="1:12" ht="18.75" customHeight="1">
      <c r="A23" s="63" t="s">
        <v>117</v>
      </c>
      <c r="B23" s="36"/>
      <c r="C23" s="52">
        <f t="shared" si="7"/>
        <v>25262.5</v>
      </c>
      <c r="D23" s="52"/>
      <c r="E23" s="24">
        <v>25262.5</v>
      </c>
      <c r="F23" s="52"/>
      <c r="G23" s="52">
        <f t="shared" si="8"/>
        <v>0</v>
      </c>
      <c r="H23" s="52"/>
      <c r="I23" s="52"/>
      <c r="J23" s="52"/>
      <c r="K23" s="53">
        <f t="shared" si="1"/>
        <v>-25262.5</v>
      </c>
      <c r="L23" s="4">
        <f t="shared" si="2"/>
        <v>0</v>
      </c>
    </row>
    <row r="24" spans="1:12" ht="24" customHeight="1">
      <c r="A24" s="63" t="s">
        <v>118</v>
      </c>
      <c r="B24" s="36"/>
      <c r="C24" s="52">
        <f t="shared" si="7"/>
        <v>8747.800000000001</v>
      </c>
      <c r="D24" s="52"/>
      <c r="E24" s="24">
        <v>8340.2</v>
      </c>
      <c r="F24" s="52">
        <v>407.6</v>
      </c>
      <c r="G24" s="52">
        <f t="shared" si="8"/>
        <v>0</v>
      </c>
      <c r="H24" s="52"/>
      <c r="I24" s="52"/>
      <c r="J24" s="52"/>
      <c r="K24" s="53">
        <f t="shared" si="1"/>
        <v>-8747.800000000001</v>
      </c>
      <c r="L24" s="4">
        <f t="shared" si="2"/>
        <v>0</v>
      </c>
    </row>
    <row r="25" spans="1:12" ht="22.5" customHeight="1">
      <c r="A25" s="63" t="s">
        <v>119</v>
      </c>
      <c r="B25" s="36"/>
      <c r="C25" s="52">
        <f t="shared" si="7"/>
        <v>14931.3</v>
      </c>
      <c r="D25" s="52"/>
      <c r="E25" s="24">
        <v>5467.4</v>
      </c>
      <c r="F25" s="52">
        <v>9463.9</v>
      </c>
      <c r="G25" s="52">
        <f t="shared" si="8"/>
        <v>0</v>
      </c>
      <c r="H25" s="52"/>
      <c r="I25" s="52"/>
      <c r="J25" s="52"/>
      <c r="K25" s="53">
        <f t="shared" si="1"/>
        <v>-14931.3</v>
      </c>
      <c r="L25" s="4">
        <f t="shared" si="2"/>
        <v>0</v>
      </c>
    </row>
    <row r="26" spans="1:12" ht="24" customHeight="1">
      <c r="A26" s="63" t="s">
        <v>120</v>
      </c>
      <c r="B26" s="36"/>
      <c r="C26" s="52">
        <f t="shared" si="7"/>
        <v>459.4</v>
      </c>
      <c r="D26" s="52"/>
      <c r="E26" s="52"/>
      <c r="F26" s="52">
        <v>459.4</v>
      </c>
      <c r="G26" s="52">
        <f t="shared" si="8"/>
        <v>459.4</v>
      </c>
      <c r="H26" s="52"/>
      <c r="I26" s="52"/>
      <c r="J26" s="52">
        <v>459.4</v>
      </c>
      <c r="K26" s="53">
        <f t="shared" si="1"/>
        <v>0</v>
      </c>
      <c r="L26" s="4">
        <f t="shared" si="2"/>
        <v>100</v>
      </c>
    </row>
    <row r="27" spans="1:12" ht="19.5" customHeight="1">
      <c r="A27" s="63" t="s">
        <v>121</v>
      </c>
      <c r="B27" s="36"/>
      <c r="C27" s="52">
        <f t="shared" si="7"/>
        <v>10200</v>
      </c>
      <c r="D27" s="52"/>
      <c r="E27" s="52"/>
      <c r="F27" s="52">
        <v>10200</v>
      </c>
      <c r="G27" s="52">
        <f t="shared" si="8"/>
        <v>10197</v>
      </c>
      <c r="H27" s="52"/>
      <c r="I27" s="52"/>
      <c r="J27" s="52">
        <v>10197</v>
      </c>
      <c r="K27" s="53">
        <f t="shared" si="1"/>
        <v>-3</v>
      </c>
      <c r="L27" s="4">
        <f t="shared" si="2"/>
        <v>99.97058823529412</v>
      </c>
    </row>
    <row r="28" spans="1:12" ht="17.25" customHeight="1">
      <c r="A28" s="7" t="s">
        <v>13</v>
      </c>
      <c r="B28" s="19"/>
      <c r="C28" s="54">
        <f>C29+C30</f>
        <v>52320</v>
      </c>
      <c r="D28" s="54">
        <f aca="true" t="shared" si="10" ref="D28:J28">D29+D30</f>
        <v>0</v>
      </c>
      <c r="E28" s="54">
        <f t="shared" si="10"/>
        <v>27007.8</v>
      </c>
      <c r="F28" s="54">
        <f t="shared" si="10"/>
        <v>25312.2</v>
      </c>
      <c r="G28" s="54">
        <f t="shared" si="10"/>
        <v>9073.4</v>
      </c>
      <c r="H28" s="54">
        <f t="shared" si="10"/>
        <v>0</v>
      </c>
      <c r="I28" s="54">
        <f t="shared" si="10"/>
        <v>3698.9</v>
      </c>
      <c r="J28" s="54">
        <f t="shared" si="10"/>
        <v>5374.5</v>
      </c>
      <c r="K28" s="53">
        <f t="shared" si="1"/>
        <v>-43246.6</v>
      </c>
      <c r="L28" s="4">
        <f t="shared" si="2"/>
        <v>17.342125382262996</v>
      </c>
    </row>
    <row r="29" spans="1:12" ht="66" customHeight="1">
      <c r="A29" s="9" t="s">
        <v>63</v>
      </c>
      <c r="B29" s="36" t="s">
        <v>29</v>
      </c>
      <c r="C29" s="55">
        <f>D29+E29+F29</f>
        <v>50320</v>
      </c>
      <c r="D29" s="55"/>
      <c r="E29" s="55">
        <v>27007.8</v>
      </c>
      <c r="F29" s="55">
        <v>23312.2</v>
      </c>
      <c r="G29" s="55">
        <f>H29+I29+J29</f>
        <v>9073.4</v>
      </c>
      <c r="H29" s="55"/>
      <c r="I29" s="55">
        <v>3698.9</v>
      </c>
      <c r="J29" s="55">
        <v>5374.5</v>
      </c>
      <c r="K29" s="55">
        <f t="shared" si="1"/>
        <v>-41246.6</v>
      </c>
      <c r="L29" s="12">
        <f t="shared" si="2"/>
        <v>18.03139904610493</v>
      </c>
    </row>
    <row r="30" spans="1:12" ht="90.75" customHeight="1">
      <c r="A30" s="39" t="s">
        <v>94</v>
      </c>
      <c r="B30" s="36" t="s">
        <v>29</v>
      </c>
      <c r="C30" s="55">
        <f>D30+E30+F30</f>
        <v>2000</v>
      </c>
      <c r="D30" s="55"/>
      <c r="E30" s="55"/>
      <c r="F30" s="55">
        <v>2000</v>
      </c>
      <c r="G30" s="55">
        <f>H30+I30+J30</f>
        <v>0</v>
      </c>
      <c r="H30" s="55"/>
      <c r="I30" s="55"/>
      <c r="J30" s="55"/>
      <c r="K30" s="55">
        <f t="shared" si="1"/>
        <v>-2000</v>
      </c>
      <c r="L30" s="12">
        <f t="shared" si="2"/>
        <v>0</v>
      </c>
    </row>
    <row r="31" spans="1:12" ht="33" customHeight="1">
      <c r="A31" s="11" t="s">
        <v>17</v>
      </c>
      <c r="B31" s="37"/>
      <c r="C31" s="56">
        <f aca="true" t="shared" si="11" ref="C31:J31">C32+C52</f>
        <v>337043.4</v>
      </c>
      <c r="D31" s="56">
        <f t="shared" si="11"/>
        <v>0</v>
      </c>
      <c r="E31" s="56">
        <f t="shared" si="11"/>
        <v>54655.1</v>
      </c>
      <c r="F31" s="56">
        <f t="shared" si="11"/>
        <v>282388.3</v>
      </c>
      <c r="G31" s="56">
        <f t="shared" si="11"/>
        <v>158954</v>
      </c>
      <c r="H31" s="56">
        <f t="shared" si="11"/>
        <v>0</v>
      </c>
      <c r="I31" s="56">
        <f t="shared" si="11"/>
        <v>5941</v>
      </c>
      <c r="J31" s="56">
        <f t="shared" si="11"/>
        <v>153013</v>
      </c>
      <c r="K31" s="56">
        <f t="shared" si="1"/>
        <v>-178089.40000000002</v>
      </c>
      <c r="L31" s="13">
        <f t="shared" si="2"/>
        <v>47.1612854605668</v>
      </c>
    </row>
    <row r="32" spans="1:12" ht="27.75" customHeight="1">
      <c r="A32" s="7" t="s">
        <v>14</v>
      </c>
      <c r="B32" s="19"/>
      <c r="C32" s="50">
        <f>C33+C35+C37+C39+C41+C43+C45+C47+C49+C51</f>
        <v>326743.4</v>
      </c>
      <c r="D32" s="50">
        <f aca="true" t="shared" si="12" ref="D32:J32">D33+D35+D37+D39+D41+D43+D45+D47+D49+D51</f>
        <v>0</v>
      </c>
      <c r="E32" s="50">
        <f t="shared" si="12"/>
        <v>44355.1</v>
      </c>
      <c r="F32" s="50">
        <f t="shared" si="12"/>
        <v>282388.3</v>
      </c>
      <c r="G32" s="50">
        <f t="shared" si="12"/>
        <v>158954</v>
      </c>
      <c r="H32" s="50">
        <f t="shared" si="12"/>
        <v>0</v>
      </c>
      <c r="I32" s="50">
        <f t="shared" si="12"/>
        <v>5941</v>
      </c>
      <c r="J32" s="50">
        <f t="shared" si="12"/>
        <v>153013</v>
      </c>
      <c r="K32" s="50">
        <f t="shared" si="1"/>
        <v>-167789.40000000002</v>
      </c>
      <c r="L32" s="32">
        <f t="shared" si="2"/>
        <v>48.647960448474244</v>
      </c>
    </row>
    <row r="33" spans="1:12" ht="66.75" customHeight="1">
      <c r="A33" s="8" t="s">
        <v>42</v>
      </c>
      <c r="B33" s="36" t="s">
        <v>29</v>
      </c>
      <c r="C33" s="55">
        <f aca="true" t="shared" si="13" ref="C33:C51">D33+E33+F33</f>
        <v>14982.6</v>
      </c>
      <c r="D33" s="55"/>
      <c r="E33" s="55"/>
      <c r="F33" s="55">
        <v>14982.6</v>
      </c>
      <c r="G33" s="55">
        <f>H33+I33+J33</f>
        <v>10586.2</v>
      </c>
      <c r="H33" s="55"/>
      <c r="I33" s="55"/>
      <c r="J33" s="55">
        <v>10586.2</v>
      </c>
      <c r="K33" s="55">
        <f t="shared" si="1"/>
        <v>-4396.4</v>
      </c>
      <c r="L33" s="12">
        <f t="shared" si="2"/>
        <v>70.65662835555912</v>
      </c>
    </row>
    <row r="34" spans="1:12" ht="45.75" customHeight="1">
      <c r="A34" s="41" t="s">
        <v>64</v>
      </c>
      <c r="B34" s="36"/>
      <c r="C34" s="55">
        <f t="shared" si="13"/>
        <v>352.2</v>
      </c>
      <c r="D34" s="55"/>
      <c r="E34" s="55"/>
      <c r="F34" s="55">
        <v>352.2</v>
      </c>
      <c r="G34" s="55">
        <f>H34+I34+J34</f>
        <v>128.4</v>
      </c>
      <c r="H34" s="55"/>
      <c r="I34" s="55"/>
      <c r="J34" s="55">
        <v>128.4</v>
      </c>
      <c r="K34" s="55">
        <f t="shared" si="1"/>
        <v>-223.79999999999998</v>
      </c>
      <c r="L34" s="12">
        <f t="shared" si="2"/>
        <v>36.45655877342419</v>
      </c>
    </row>
    <row r="35" spans="1:12" ht="81" customHeight="1">
      <c r="A35" s="8" t="s">
        <v>143</v>
      </c>
      <c r="B35" s="36" t="s">
        <v>29</v>
      </c>
      <c r="C35" s="55">
        <f t="shared" si="13"/>
        <v>105536.8</v>
      </c>
      <c r="D35" s="55"/>
      <c r="E35" s="55">
        <v>12000</v>
      </c>
      <c r="F35" s="55">
        <v>93536.8</v>
      </c>
      <c r="G35" s="55">
        <f aca="true" t="shared" si="14" ref="G35:G53">H35+I35+J35</f>
        <v>88719.6</v>
      </c>
      <c r="H35" s="55"/>
      <c r="I35" s="55"/>
      <c r="J35" s="55">
        <v>88719.6</v>
      </c>
      <c r="K35" s="55">
        <f t="shared" si="1"/>
        <v>-16817.199999999997</v>
      </c>
      <c r="L35" s="12">
        <f t="shared" si="2"/>
        <v>84.06508440657666</v>
      </c>
    </row>
    <row r="36" spans="1:12" ht="47.25" customHeight="1">
      <c r="A36" s="41" t="s">
        <v>65</v>
      </c>
      <c r="B36" s="36"/>
      <c r="C36" s="55">
        <f t="shared" si="13"/>
        <v>1373.3</v>
      </c>
      <c r="D36" s="55"/>
      <c r="E36" s="55"/>
      <c r="F36" s="55">
        <v>1373.3</v>
      </c>
      <c r="G36" s="55">
        <f t="shared" si="14"/>
        <v>1092.3</v>
      </c>
      <c r="H36" s="55"/>
      <c r="I36" s="55"/>
      <c r="J36" s="55">
        <v>1092.3</v>
      </c>
      <c r="K36" s="55">
        <f t="shared" si="1"/>
        <v>-281</v>
      </c>
      <c r="L36" s="12">
        <f t="shared" si="2"/>
        <v>79.53833830918227</v>
      </c>
    </row>
    <row r="37" spans="1:12" ht="63" customHeight="1">
      <c r="A37" s="8" t="s">
        <v>44</v>
      </c>
      <c r="B37" s="36" t="s">
        <v>29</v>
      </c>
      <c r="C37" s="55">
        <f t="shared" si="13"/>
        <v>29119.7</v>
      </c>
      <c r="D37" s="55"/>
      <c r="E37" s="55">
        <v>11250</v>
      </c>
      <c r="F37" s="55">
        <v>17869.7</v>
      </c>
      <c r="G37" s="55">
        <f t="shared" si="14"/>
        <v>23482.6</v>
      </c>
      <c r="H37" s="55"/>
      <c r="I37" s="55">
        <v>5941</v>
      </c>
      <c r="J37" s="55">
        <v>17541.6</v>
      </c>
      <c r="K37" s="55">
        <f t="shared" si="1"/>
        <v>-5637.100000000002</v>
      </c>
      <c r="L37" s="12">
        <f t="shared" si="2"/>
        <v>80.6416274892942</v>
      </c>
    </row>
    <row r="38" spans="1:12" ht="47.25" customHeight="1">
      <c r="A38" s="8" t="s">
        <v>66</v>
      </c>
      <c r="B38" s="36"/>
      <c r="C38" s="55">
        <f t="shared" si="13"/>
        <v>373.7</v>
      </c>
      <c r="D38" s="55"/>
      <c r="E38" s="55"/>
      <c r="F38" s="55">
        <v>373.7</v>
      </c>
      <c r="G38" s="55">
        <f t="shared" si="14"/>
        <v>255.5</v>
      </c>
      <c r="H38" s="55"/>
      <c r="I38" s="55"/>
      <c r="J38" s="55">
        <v>255.5</v>
      </c>
      <c r="K38" s="55">
        <f t="shared" si="1"/>
        <v>-118.19999999999999</v>
      </c>
      <c r="L38" s="12">
        <f t="shared" si="2"/>
        <v>68.37035054856837</v>
      </c>
    </row>
    <row r="39" spans="1:12" ht="63" customHeight="1">
      <c r="A39" s="44" t="s">
        <v>67</v>
      </c>
      <c r="B39" s="36" t="s">
        <v>29</v>
      </c>
      <c r="C39" s="55">
        <f t="shared" si="13"/>
        <v>53442.9</v>
      </c>
      <c r="D39" s="55"/>
      <c r="E39" s="55"/>
      <c r="F39" s="55">
        <v>53442.9</v>
      </c>
      <c r="G39" s="55">
        <f>H39+I39+J39</f>
        <v>17927.5</v>
      </c>
      <c r="H39" s="55"/>
      <c r="I39" s="55"/>
      <c r="J39" s="55">
        <v>17927.5</v>
      </c>
      <c r="K39" s="55">
        <f t="shared" si="1"/>
        <v>-35515.4</v>
      </c>
      <c r="L39" s="12">
        <f t="shared" si="2"/>
        <v>33.545148186194986</v>
      </c>
    </row>
    <row r="40" spans="1:12" ht="51.75" customHeight="1">
      <c r="A40" s="8" t="s">
        <v>68</v>
      </c>
      <c r="B40" s="36"/>
      <c r="C40" s="55">
        <f t="shared" si="13"/>
        <v>1186.8</v>
      </c>
      <c r="D40" s="55"/>
      <c r="E40" s="55"/>
      <c r="F40" s="55">
        <v>1186.8</v>
      </c>
      <c r="G40" s="55">
        <f t="shared" si="14"/>
        <v>195.1</v>
      </c>
      <c r="H40" s="55"/>
      <c r="I40" s="55"/>
      <c r="J40" s="55">
        <v>195.1</v>
      </c>
      <c r="K40" s="55">
        <f t="shared" si="1"/>
        <v>-991.6999999999999</v>
      </c>
      <c r="L40" s="12">
        <f t="shared" si="2"/>
        <v>16.4391641388608</v>
      </c>
    </row>
    <row r="41" spans="1:12" ht="96.75" customHeight="1">
      <c r="A41" s="8" t="s">
        <v>144</v>
      </c>
      <c r="B41" s="36" t="s">
        <v>29</v>
      </c>
      <c r="C41" s="55">
        <f t="shared" si="13"/>
        <v>62961.4</v>
      </c>
      <c r="D41" s="55"/>
      <c r="E41" s="55">
        <v>11405.1</v>
      </c>
      <c r="F41" s="55">
        <v>51556.3</v>
      </c>
      <c r="G41" s="55">
        <f t="shared" si="14"/>
        <v>215.5</v>
      </c>
      <c r="H41" s="55"/>
      <c r="I41" s="55"/>
      <c r="J41" s="55">
        <v>215.5</v>
      </c>
      <c r="K41" s="55">
        <f t="shared" si="1"/>
        <v>-62745.9</v>
      </c>
      <c r="L41" s="12">
        <f t="shared" si="2"/>
        <v>0.3422732023112574</v>
      </c>
    </row>
    <row r="42" spans="1:12" ht="49.5" customHeight="1">
      <c r="A42" s="8" t="s">
        <v>69</v>
      </c>
      <c r="B42" s="36"/>
      <c r="C42" s="55">
        <f t="shared" si="13"/>
        <v>1891</v>
      </c>
      <c r="D42" s="55"/>
      <c r="E42" s="55"/>
      <c r="F42" s="55">
        <v>1891</v>
      </c>
      <c r="G42" s="55">
        <f t="shared" si="14"/>
        <v>215.5</v>
      </c>
      <c r="H42" s="55"/>
      <c r="I42" s="55"/>
      <c r="J42" s="55">
        <v>215.5</v>
      </c>
      <c r="K42" s="55">
        <f t="shared" si="1"/>
        <v>-1675.5</v>
      </c>
      <c r="L42" s="12">
        <f t="shared" si="2"/>
        <v>11.396086726599682</v>
      </c>
    </row>
    <row r="43" spans="1:12" ht="96.75" customHeight="1">
      <c r="A43" s="9" t="s">
        <v>145</v>
      </c>
      <c r="B43" s="36" t="s">
        <v>29</v>
      </c>
      <c r="C43" s="55">
        <f t="shared" si="13"/>
        <v>19700</v>
      </c>
      <c r="D43" s="55"/>
      <c r="E43" s="55">
        <v>9700</v>
      </c>
      <c r="F43" s="55">
        <v>10000</v>
      </c>
      <c r="G43" s="55">
        <f>H43+I43+J43</f>
        <v>22.6</v>
      </c>
      <c r="H43" s="55"/>
      <c r="I43" s="55"/>
      <c r="J43" s="55">
        <v>22.6</v>
      </c>
      <c r="K43" s="55">
        <f t="shared" si="1"/>
        <v>-19677.4</v>
      </c>
      <c r="L43" s="12">
        <f t="shared" si="2"/>
        <v>0.11472081218274113</v>
      </c>
    </row>
    <row r="44" spans="1:12" ht="50.25" customHeight="1">
      <c r="A44" s="8" t="s">
        <v>71</v>
      </c>
      <c r="B44" s="36"/>
      <c r="C44" s="55">
        <f t="shared" si="13"/>
        <v>1442</v>
      </c>
      <c r="D44" s="55"/>
      <c r="E44" s="55"/>
      <c r="F44" s="52">
        <v>1442</v>
      </c>
      <c r="G44" s="55">
        <f t="shared" si="14"/>
        <v>22.6</v>
      </c>
      <c r="H44" s="55"/>
      <c r="I44" s="55"/>
      <c r="J44" s="55">
        <v>22.6</v>
      </c>
      <c r="K44" s="55">
        <f t="shared" si="1"/>
        <v>-1419.4</v>
      </c>
      <c r="L44" s="12">
        <f t="shared" si="2"/>
        <v>1.5672676837725381</v>
      </c>
    </row>
    <row r="45" spans="1:12" ht="78.75" customHeight="1">
      <c r="A45" s="8" t="s">
        <v>72</v>
      </c>
      <c r="B45" s="36" t="s">
        <v>29</v>
      </c>
      <c r="C45" s="55">
        <f t="shared" si="13"/>
        <v>18000</v>
      </c>
      <c r="D45" s="55"/>
      <c r="E45" s="55"/>
      <c r="F45" s="55">
        <v>18000</v>
      </c>
      <c r="G45" s="55">
        <f t="shared" si="14"/>
        <v>18000</v>
      </c>
      <c r="H45" s="55"/>
      <c r="I45" s="55"/>
      <c r="J45" s="55">
        <v>18000</v>
      </c>
      <c r="K45" s="55">
        <f t="shared" si="1"/>
        <v>0</v>
      </c>
      <c r="L45" s="12">
        <f t="shared" si="2"/>
        <v>100</v>
      </c>
    </row>
    <row r="46" spans="1:12" ht="48.75" customHeight="1">
      <c r="A46" s="8" t="s">
        <v>69</v>
      </c>
      <c r="B46" s="36"/>
      <c r="C46" s="55">
        <f t="shared" si="13"/>
        <v>2413.3</v>
      </c>
      <c r="D46" s="55"/>
      <c r="E46" s="55"/>
      <c r="F46" s="55">
        <v>2413.3</v>
      </c>
      <c r="G46" s="55">
        <f>H46+I46+J46</f>
        <v>2413.3</v>
      </c>
      <c r="H46" s="55"/>
      <c r="I46" s="55"/>
      <c r="J46" s="55">
        <v>2413.3</v>
      </c>
      <c r="K46" s="55">
        <f t="shared" si="1"/>
        <v>0</v>
      </c>
      <c r="L46" s="12">
        <f t="shared" si="2"/>
        <v>100</v>
      </c>
    </row>
    <row r="47" spans="1:12" ht="129.75" customHeight="1">
      <c r="A47" s="8" t="s">
        <v>55</v>
      </c>
      <c r="B47" s="36" t="s">
        <v>29</v>
      </c>
      <c r="C47" s="55">
        <f t="shared" si="13"/>
        <v>10000</v>
      </c>
      <c r="D47" s="55"/>
      <c r="E47" s="55"/>
      <c r="F47" s="55">
        <v>10000</v>
      </c>
      <c r="G47" s="55">
        <f t="shared" si="14"/>
        <v>0</v>
      </c>
      <c r="H47" s="55"/>
      <c r="I47" s="55"/>
      <c r="J47" s="55"/>
      <c r="K47" s="55">
        <f t="shared" si="1"/>
        <v>-10000</v>
      </c>
      <c r="L47" s="12">
        <f t="shared" si="2"/>
        <v>0</v>
      </c>
    </row>
    <row r="48" spans="1:12" ht="48.75" customHeight="1">
      <c r="A48" s="8" t="s">
        <v>68</v>
      </c>
      <c r="B48" s="36" t="s">
        <v>29</v>
      </c>
      <c r="C48" s="55">
        <f t="shared" si="13"/>
        <v>1695.6</v>
      </c>
      <c r="D48" s="55"/>
      <c r="E48" s="55"/>
      <c r="F48" s="55">
        <v>1695.6</v>
      </c>
      <c r="G48" s="55">
        <f>H48+I48+J48</f>
        <v>0</v>
      </c>
      <c r="H48" s="55"/>
      <c r="I48" s="55"/>
      <c r="J48" s="55"/>
      <c r="K48" s="55">
        <f t="shared" si="1"/>
        <v>-1695.6</v>
      </c>
      <c r="L48" s="12">
        <f t="shared" si="2"/>
        <v>0</v>
      </c>
    </row>
    <row r="49" spans="1:12" ht="126" customHeight="1">
      <c r="A49" s="8" t="s">
        <v>56</v>
      </c>
      <c r="B49" s="36" t="s">
        <v>29</v>
      </c>
      <c r="C49" s="55">
        <f t="shared" si="13"/>
        <v>10000</v>
      </c>
      <c r="D49" s="55"/>
      <c r="E49" s="55"/>
      <c r="F49" s="55">
        <v>10000</v>
      </c>
      <c r="G49" s="55">
        <f t="shared" si="14"/>
        <v>0</v>
      </c>
      <c r="H49" s="55"/>
      <c r="I49" s="55"/>
      <c r="J49" s="55"/>
      <c r="K49" s="55">
        <f t="shared" si="1"/>
        <v>-10000</v>
      </c>
      <c r="L49" s="12">
        <f t="shared" si="2"/>
        <v>0</v>
      </c>
    </row>
    <row r="50" spans="1:12" ht="48.75" customHeight="1">
      <c r="A50" s="8" t="s">
        <v>69</v>
      </c>
      <c r="B50" s="36"/>
      <c r="C50" s="55">
        <f t="shared" si="13"/>
        <v>799.6</v>
      </c>
      <c r="D50" s="55"/>
      <c r="E50" s="55"/>
      <c r="F50" s="55">
        <v>799.6</v>
      </c>
      <c r="G50" s="55">
        <f t="shared" si="14"/>
        <v>0</v>
      </c>
      <c r="H50" s="55"/>
      <c r="I50" s="55"/>
      <c r="J50" s="55"/>
      <c r="K50" s="55">
        <f t="shared" si="1"/>
        <v>-799.6</v>
      </c>
      <c r="L50" s="12">
        <f t="shared" si="2"/>
        <v>0</v>
      </c>
    </row>
    <row r="51" spans="1:12" ht="66.75" customHeight="1">
      <c r="A51" s="8" t="s">
        <v>124</v>
      </c>
      <c r="B51" s="36" t="s">
        <v>29</v>
      </c>
      <c r="C51" s="55">
        <f t="shared" si="13"/>
        <v>3000</v>
      </c>
      <c r="D51" s="55"/>
      <c r="E51" s="55"/>
      <c r="F51" s="55">
        <v>3000</v>
      </c>
      <c r="G51" s="55">
        <f>H51+I51+J51</f>
        <v>0</v>
      </c>
      <c r="H51" s="55"/>
      <c r="I51" s="55"/>
      <c r="J51" s="58"/>
      <c r="K51" s="55">
        <f t="shared" si="1"/>
        <v>-3000</v>
      </c>
      <c r="L51" s="12">
        <f t="shared" si="2"/>
        <v>0</v>
      </c>
    </row>
    <row r="52" spans="1:12" ht="29.25" customHeight="1">
      <c r="A52" s="10" t="s">
        <v>40</v>
      </c>
      <c r="B52" s="36"/>
      <c r="C52" s="55">
        <f aca="true" t="shared" si="15" ref="C52:J52">C53</f>
        <v>10300</v>
      </c>
      <c r="D52" s="55">
        <f t="shared" si="15"/>
        <v>0</v>
      </c>
      <c r="E52" s="55">
        <f t="shared" si="15"/>
        <v>10300</v>
      </c>
      <c r="F52" s="55">
        <f t="shared" si="15"/>
        <v>0</v>
      </c>
      <c r="G52" s="55">
        <f t="shared" si="14"/>
        <v>0</v>
      </c>
      <c r="H52" s="55">
        <f t="shared" si="15"/>
        <v>0</v>
      </c>
      <c r="I52" s="55">
        <f t="shared" si="15"/>
        <v>0</v>
      </c>
      <c r="J52" s="55">
        <f t="shared" si="15"/>
        <v>0</v>
      </c>
      <c r="K52" s="55">
        <f t="shared" si="1"/>
        <v>-10300</v>
      </c>
      <c r="L52" s="12">
        <f t="shared" si="2"/>
        <v>0</v>
      </c>
    </row>
    <row r="53" spans="1:12" ht="37.5" customHeight="1">
      <c r="A53" s="9" t="s">
        <v>106</v>
      </c>
      <c r="B53" s="36" t="s">
        <v>29</v>
      </c>
      <c r="C53" s="55">
        <f>D53+E53+F53</f>
        <v>10300</v>
      </c>
      <c r="D53" s="55"/>
      <c r="E53" s="55">
        <v>10300</v>
      </c>
      <c r="F53" s="55"/>
      <c r="G53" s="55">
        <f t="shared" si="14"/>
        <v>0</v>
      </c>
      <c r="H53" s="55"/>
      <c r="I53" s="55"/>
      <c r="J53" s="55"/>
      <c r="K53" s="55">
        <f t="shared" si="1"/>
        <v>-10300</v>
      </c>
      <c r="L53" s="12">
        <f t="shared" si="2"/>
        <v>0</v>
      </c>
    </row>
    <row r="54" spans="1:12" ht="35.25" customHeight="1">
      <c r="A54" s="6" t="s">
        <v>32</v>
      </c>
      <c r="B54" s="6"/>
      <c r="C54" s="56">
        <f>C55</f>
        <v>30939.2</v>
      </c>
      <c r="D54" s="56">
        <f aca="true" t="shared" si="16" ref="D54:J54">D55</f>
        <v>0</v>
      </c>
      <c r="E54" s="56">
        <f t="shared" si="16"/>
        <v>0</v>
      </c>
      <c r="F54" s="56">
        <f t="shared" si="16"/>
        <v>30939.2</v>
      </c>
      <c r="G54" s="56">
        <f t="shared" si="16"/>
        <v>5809.1</v>
      </c>
      <c r="H54" s="56">
        <f t="shared" si="16"/>
        <v>0</v>
      </c>
      <c r="I54" s="56">
        <f t="shared" si="16"/>
        <v>0</v>
      </c>
      <c r="J54" s="56">
        <f t="shared" si="16"/>
        <v>5809.1</v>
      </c>
      <c r="K54" s="56">
        <f t="shared" si="1"/>
        <v>-25130.1</v>
      </c>
      <c r="L54" s="13">
        <f t="shared" si="2"/>
        <v>18.77585716502043</v>
      </c>
    </row>
    <row r="55" spans="1:12" ht="27" customHeight="1">
      <c r="A55" s="7" t="s">
        <v>33</v>
      </c>
      <c r="B55" s="36"/>
      <c r="C55" s="50">
        <f>C56+C58+C60+C61+C62</f>
        <v>30939.2</v>
      </c>
      <c r="D55" s="50">
        <f aca="true" t="shared" si="17" ref="D55:J55">D56+D58+D60+D61+D62</f>
        <v>0</v>
      </c>
      <c r="E55" s="50">
        <f t="shared" si="17"/>
        <v>0</v>
      </c>
      <c r="F55" s="50">
        <f t="shared" si="17"/>
        <v>30939.2</v>
      </c>
      <c r="G55" s="50">
        <f t="shared" si="17"/>
        <v>5809.1</v>
      </c>
      <c r="H55" s="50">
        <f t="shared" si="17"/>
        <v>0</v>
      </c>
      <c r="I55" s="50">
        <f t="shared" si="17"/>
        <v>0</v>
      </c>
      <c r="J55" s="50">
        <f t="shared" si="17"/>
        <v>5809.1</v>
      </c>
      <c r="K55" s="50">
        <f t="shared" si="1"/>
        <v>-25130.1</v>
      </c>
      <c r="L55" s="32">
        <f t="shared" si="2"/>
        <v>18.77585716502043</v>
      </c>
    </row>
    <row r="56" spans="1:12" ht="81" customHeight="1">
      <c r="A56" s="47" t="s">
        <v>51</v>
      </c>
      <c r="B56" s="36" t="s">
        <v>29</v>
      </c>
      <c r="C56" s="55">
        <f aca="true" t="shared" si="18" ref="C56:C62">D56+E56+F56</f>
        <v>2767.5</v>
      </c>
      <c r="D56" s="55"/>
      <c r="E56" s="55"/>
      <c r="F56" s="55">
        <v>2767.5</v>
      </c>
      <c r="G56" s="55">
        <f>H56+I56+J56</f>
        <v>2767.5</v>
      </c>
      <c r="H56" s="55"/>
      <c r="I56" s="55"/>
      <c r="J56" s="55">
        <v>2767.5</v>
      </c>
      <c r="K56" s="55">
        <f t="shared" si="1"/>
        <v>0</v>
      </c>
      <c r="L56" s="12">
        <f t="shared" si="2"/>
        <v>100</v>
      </c>
    </row>
    <row r="57" spans="1:12" ht="51.75" customHeight="1">
      <c r="A57" s="8" t="s">
        <v>74</v>
      </c>
      <c r="B57" s="36"/>
      <c r="C57" s="55">
        <f t="shared" si="18"/>
        <v>2767.5</v>
      </c>
      <c r="D57" s="55"/>
      <c r="E57" s="55"/>
      <c r="F57" s="55">
        <v>2767.5</v>
      </c>
      <c r="G57" s="55">
        <f aca="true" t="shared" si="19" ref="G57:G62">H57+I57+J57</f>
        <v>2767.5</v>
      </c>
      <c r="H57" s="55"/>
      <c r="I57" s="55"/>
      <c r="J57" s="55">
        <v>2767.5</v>
      </c>
      <c r="K57" s="55">
        <f t="shared" si="1"/>
        <v>0</v>
      </c>
      <c r="L57" s="12">
        <f t="shared" si="2"/>
        <v>100</v>
      </c>
    </row>
    <row r="58" spans="1:12" ht="63.75" customHeight="1">
      <c r="A58" s="45" t="s">
        <v>52</v>
      </c>
      <c r="B58" s="36" t="s">
        <v>29</v>
      </c>
      <c r="C58" s="55">
        <f t="shared" si="18"/>
        <v>20531.9</v>
      </c>
      <c r="D58" s="55"/>
      <c r="E58" s="55"/>
      <c r="F58" s="55">
        <v>20531.9</v>
      </c>
      <c r="G58" s="55">
        <f t="shared" si="19"/>
        <v>1638.5</v>
      </c>
      <c r="H58" s="55"/>
      <c r="I58" s="55"/>
      <c r="J58" s="55">
        <v>1638.5</v>
      </c>
      <c r="K58" s="55">
        <f t="shared" si="1"/>
        <v>-18893.4</v>
      </c>
      <c r="L58" s="12">
        <f t="shared" si="2"/>
        <v>7.980264856150672</v>
      </c>
    </row>
    <row r="59" spans="1:12" ht="48" customHeight="1">
      <c r="A59" s="44" t="s">
        <v>75</v>
      </c>
      <c r="B59" s="36"/>
      <c r="C59" s="55">
        <f t="shared" si="18"/>
        <v>1880.9</v>
      </c>
      <c r="D59" s="55"/>
      <c r="E59" s="55"/>
      <c r="F59" s="55">
        <v>1880.9</v>
      </c>
      <c r="G59" s="55">
        <f t="shared" si="19"/>
        <v>1638.5</v>
      </c>
      <c r="H59" s="55"/>
      <c r="I59" s="55"/>
      <c r="J59" s="55">
        <v>1638.5</v>
      </c>
      <c r="K59" s="55">
        <f t="shared" si="1"/>
        <v>-242.4000000000001</v>
      </c>
      <c r="L59" s="12">
        <f t="shared" si="2"/>
        <v>87.11255250146206</v>
      </c>
    </row>
    <row r="60" spans="1:12" ht="83.25" customHeight="1">
      <c r="A60" s="44" t="s">
        <v>79</v>
      </c>
      <c r="B60" s="36" t="s">
        <v>29</v>
      </c>
      <c r="C60" s="55">
        <f t="shared" si="18"/>
        <v>1500</v>
      </c>
      <c r="D60" s="55"/>
      <c r="E60" s="55"/>
      <c r="F60" s="55">
        <v>1500</v>
      </c>
      <c r="G60" s="55">
        <f>H60+I60+J60</f>
        <v>0</v>
      </c>
      <c r="H60" s="55"/>
      <c r="I60" s="55"/>
      <c r="J60" s="55"/>
      <c r="K60" s="55">
        <f t="shared" si="1"/>
        <v>-1500</v>
      </c>
      <c r="L60" s="12">
        <f t="shared" si="2"/>
        <v>0</v>
      </c>
    </row>
    <row r="61" spans="1:12" ht="63" customHeight="1">
      <c r="A61" s="44" t="s">
        <v>122</v>
      </c>
      <c r="B61" s="36" t="s">
        <v>29</v>
      </c>
      <c r="C61" s="55">
        <f t="shared" si="18"/>
        <v>4139.2</v>
      </c>
      <c r="D61" s="55"/>
      <c r="E61" s="55"/>
      <c r="F61" s="55">
        <v>4139.2</v>
      </c>
      <c r="G61" s="55">
        <f t="shared" si="19"/>
        <v>1403.1</v>
      </c>
      <c r="H61" s="55"/>
      <c r="I61" s="55"/>
      <c r="J61" s="55">
        <v>1403.1</v>
      </c>
      <c r="K61" s="55">
        <f t="shared" si="1"/>
        <v>-2736.1</v>
      </c>
      <c r="L61" s="12">
        <f t="shared" si="2"/>
        <v>33.89785465790491</v>
      </c>
    </row>
    <row r="62" spans="1:12" ht="80.25" customHeight="1">
      <c r="A62" s="44" t="s">
        <v>113</v>
      </c>
      <c r="B62" s="36" t="s">
        <v>29</v>
      </c>
      <c r="C62" s="55">
        <f t="shared" si="18"/>
        <v>2000.6</v>
      </c>
      <c r="D62" s="55"/>
      <c r="E62" s="55"/>
      <c r="F62" s="55">
        <v>2000.6</v>
      </c>
      <c r="G62" s="55">
        <f t="shared" si="19"/>
        <v>0</v>
      </c>
      <c r="H62" s="55"/>
      <c r="I62" s="55"/>
      <c r="J62" s="55"/>
      <c r="K62" s="55">
        <f t="shared" si="1"/>
        <v>-2000.6</v>
      </c>
      <c r="L62" s="12">
        <f t="shared" si="2"/>
        <v>0</v>
      </c>
    </row>
    <row r="63" spans="1:12" s="5" customFormat="1" ht="33.75" customHeight="1">
      <c r="A63" s="6" t="s">
        <v>19</v>
      </c>
      <c r="B63" s="6"/>
      <c r="C63" s="56">
        <f aca="true" t="shared" si="20" ref="C63:J63">C9+C18+C31+C54</f>
        <v>839625.7</v>
      </c>
      <c r="D63" s="56">
        <f t="shared" si="20"/>
        <v>41102.6</v>
      </c>
      <c r="E63" s="56">
        <f t="shared" si="20"/>
        <v>339494.9</v>
      </c>
      <c r="F63" s="56">
        <f t="shared" si="20"/>
        <v>459028.2</v>
      </c>
      <c r="G63" s="56">
        <f t="shared" si="20"/>
        <v>199166.30000000002</v>
      </c>
      <c r="H63" s="56">
        <f t="shared" si="20"/>
        <v>0</v>
      </c>
      <c r="I63" s="56">
        <f t="shared" si="20"/>
        <v>9639.9</v>
      </c>
      <c r="J63" s="56">
        <f t="shared" si="20"/>
        <v>189526.4</v>
      </c>
      <c r="K63" s="56">
        <f t="shared" si="1"/>
        <v>-640459.3999999999</v>
      </c>
      <c r="L63" s="13">
        <f t="shared" si="2"/>
        <v>23.72084370452215</v>
      </c>
    </row>
    <row r="65" spans="1:6" ht="17.25" customHeight="1">
      <c r="A65" s="18" t="s">
        <v>146</v>
      </c>
      <c r="F65" s="18" t="s">
        <v>148</v>
      </c>
    </row>
    <row r="66" ht="33" customHeight="1">
      <c r="A66" s="1" t="s">
        <v>31</v>
      </c>
    </row>
    <row r="67" ht="15">
      <c r="B67" s="18"/>
    </row>
  </sheetData>
  <sheetProtection/>
  <mergeCells count="14">
    <mergeCell ref="A5:A7"/>
    <mergeCell ref="B5:B7"/>
    <mergeCell ref="A1:L1"/>
    <mergeCell ref="A2:L2"/>
    <mergeCell ref="A3:F3"/>
    <mergeCell ref="A4:L4"/>
    <mergeCell ref="C5:F5"/>
    <mergeCell ref="G5:J5"/>
    <mergeCell ref="K5:K6"/>
    <mergeCell ref="L5:L6"/>
    <mergeCell ref="C6:C7"/>
    <mergeCell ref="D6:F6"/>
    <mergeCell ref="G6:G7"/>
    <mergeCell ref="H6:J6"/>
  </mergeCells>
  <printOptions/>
  <pageMargins left="0.74" right="0.17" top="0.17" bottom="0.17" header="0.48" footer="0.25"/>
  <pageSetup fitToHeight="2" horizontalDpi="600" verticalDpi="600" orientation="landscape" paperSize="9" scale="56" r:id="rId1"/>
  <rowBreaks count="2" manualBreakCount="2">
    <brk id="28" max="11" man="1"/>
    <brk id="4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73"/>
  <sheetViews>
    <sheetView showZeros="0" view="pageBreakPreview" zoomScale="75" zoomScaleSheetLayoutView="75" zoomScalePageLayoutView="0" workbookViewId="0" topLeftCell="A1">
      <pane xSplit="1" ySplit="8" topLeftCell="B66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H73" sqref="H73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10.1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8" customHeight="1">
      <c r="A2" s="64" t="s">
        <v>96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4" ht="15.75" customHeight="1">
      <c r="A3" s="68"/>
      <c r="B3" s="68"/>
      <c r="C3" s="68"/>
      <c r="D3" s="68"/>
      <c r="E3" s="68"/>
      <c r="F3" s="68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71" t="s">
        <v>30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9" t="s">
        <v>21</v>
      </c>
      <c r="B5" s="65" t="s">
        <v>28</v>
      </c>
      <c r="C5" s="70" t="s">
        <v>2</v>
      </c>
      <c r="D5" s="70"/>
      <c r="E5" s="70"/>
      <c r="F5" s="70"/>
      <c r="G5" s="74" t="s">
        <v>1</v>
      </c>
      <c r="H5" s="75"/>
      <c r="I5" s="75"/>
      <c r="J5" s="76"/>
      <c r="K5" s="65" t="s">
        <v>23</v>
      </c>
      <c r="L5" s="72" t="s">
        <v>25</v>
      </c>
    </row>
    <row r="6" spans="1:12" ht="29.25" customHeight="1">
      <c r="A6" s="69"/>
      <c r="B6" s="66"/>
      <c r="C6" s="70" t="s">
        <v>8</v>
      </c>
      <c r="D6" s="70" t="s">
        <v>9</v>
      </c>
      <c r="E6" s="70"/>
      <c r="F6" s="70"/>
      <c r="G6" s="77" t="s">
        <v>8</v>
      </c>
      <c r="H6" s="74" t="s">
        <v>9</v>
      </c>
      <c r="I6" s="75"/>
      <c r="J6" s="76"/>
      <c r="K6" s="67"/>
      <c r="L6" s="73"/>
    </row>
    <row r="7" spans="1:12" ht="30.75" customHeight="1">
      <c r="A7" s="69"/>
      <c r="B7" s="67"/>
      <c r="C7" s="70"/>
      <c r="D7" s="20" t="s">
        <v>10</v>
      </c>
      <c r="E7" s="20" t="s">
        <v>11</v>
      </c>
      <c r="F7" s="20" t="s">
        <v>12</v>
      </c>
      <c r="G7" s="78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22">
        <f aca="true" t="shared" si="0" ref="C9:J9">C10+C14</f>
        <v>152000000</v>
      </c>
      <c r="D9" s="22">
        <f t="shared" si="0"/>
        <v>0</v>
      </c>
      <c r="E9" s="22">
        <f t="shared" si="0"/>
        <v>2000000</v>
      </c>
      <c r="F9" s="22">
        <f t="shared" si="0"/>
        <v>150000000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31">
        <f aca="true" t="shared" si="1" ref="K9:K17">G9-C9</f>
        <v>-152000000</v>
      </c>
      <c r="L9" s="29">
        <f aca="true" t="shared" si="2" ref="L9:L17">G9/C9*100</f>
        <v>0</v>
      </c>
    </row>
    <row r="10" spans="1:12" ht="21" customHeight="1">
      <c r="A10" s="7" t="s">
        <v>39</v>
      </c>
      <c r="B10" s="19"/>
      <c r="C10" s="27">
        <f aca="true" t="shared" si="3" ref="C10:J10">C11+C12+C13</f>
        <v>135000000</v>
      </c>
      <c r="D10" s="27">
        <f t="shared" si="3"/>
        <v>0</v>
      </c>
      <c r="E10" s="27">
        <f t="shared" si="3"/>
        <v>0</v>
      </c>
      <c r="F10" s="27">
        <f t="shared" si="3"/>
        <v>135000000</v>
      </c>
      <c r="G10" s="27">
        <f t="shared" si="3"/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3">
        <f t="shared" si="1"/>
        <v>-135000000</v>
      </c>
      <c r="L10" s="30">
        <f t="shared" si="2"/>
        <v>0</v>
      </c>
    </row>
    <row r="11" spans="1:12" ht="49.5" customHeight="1">
      <c r="A11" s="16" t="s">
        <v>3</v>
      </c>
      <c r="B11" s="36" t="s">
        <v>29</v>
      </c>
      <c r="C11" s="24">
        <f>D11+E11+F11</f>
        <v>30000000</v>
      </c>
      <c r="D11" s="24"/>
      <c r="E11" s="24"/>
      <c r="F11" s="24">
        <v>30000000</v>
      </c>
      <c r="G11" s="24">
        <f>H11+I11+J11</f>
        <v>0</v>
      </c>
      <c r="H11" s="24"/>
      <c r="I11" s="24"/>
      <c r="J11" s="24"/>
      <c r="K11" s="21">
        <f t="shared" si="1"/>
        <v>-30000000</v>
      </c>
      <c r="L11" s="4">
        <f t="shared" si="2"/>
        <v>0</v>
      </c>
    </row>
    <row r="12" spans="1:12" ht="63.75" customHeight="1">
      <c r="A12" s="16" t="s">
        <v>4</v>
      </c>
      <c r="B12" s="36" t="s">
        <v>29</v>
      </c>
      <c r="C12" s="24">
        <f>D12+E12+F12</f>
        <v>45000000</v>
      </c>
      <c r="D12" s="24"/>
      <c r="E12" s="24"/>
      <c r="F12" s="24">
        <v>45000000</v>
      </c>
      <c r="G12" s="24">
        <f>H12+I12+J12</f>
        <v>0</v>
      </c>
      <c r="H12" s="24"/>
      <c r="I12" s="24"/>
      <c r="J12" s="24"/>
      <c r="K12" s="21">
        <f t="shared" si="1"/>
        <v>-45000000</v>
      </c>
      <c r="L12" s="4">
        <f t="shared" si="2"/>
        <v>0</v>
      </c>
    </row>
    <row r="13" spans="1:12" ht="43.5" customHeight="1">
      <c r="A13" s="16" t="s">
        <v>5</v>
      </c>
      <c r="B13" s="36" t="s">
        <v>29</v>
      </c>
      <c r="C13" s="24">
        <f>D13+E13+F13</f>
        <v>60000000</v>
      </c>
      <c r="D13" s="24"/>
      <c r="E13" s="24"/>
      <c r="F13" s="24">
        <v>60000000</v>
      </c>
      <c r="G13" s="24">
        <f>H13+I13+J13</f>
        <v>0</v>
      </c>
      <c r="H13" s="24"/>
      <c r="I13" s="24"/>
      <c r="J13" s="24"/>
      <c r="K13" s="21">
        <f t="shared" si="1"/>
        <v>-60000000</v>
      </c>
      <c r="L13" s="4">
        <f t="shared" si="2"/>
        <v>0</v>
      </c>
    </row>
    <row r="14" spans="1:12" ht="43.5" customHeight="1">
      <c r="A14" s="40" t="s">
        <v>6</v>
      </c>
      <c r="B14" s="36"/>
      <c r="C14" s="25">
        <f aca="true" t="shared" si="4" ref="C14:J14">C15+C16</f>
        <v>17000000</v>
      </c>
      <c r="D14" s="25">
        <f t="shared" si="4"/>
        <v>0</v>
      </c>
      <c r="E14" s="25">
        <f t="shared" si="4"/>
        <v>2000000</v>
      </c>
      <c r="F14" s="25">
        <f t="shared" si="4"/>
        <v>15000000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1">
        <f t="shared" si="1"/>
        <v>-17000000</v>
      </c>
      <c r="L14" s="4">
        <f t="shared" si="2"/>
        <v>0</v>
      </c>
    </row>
    <row r="15" spans="1:12" ht="48.75" customHeight="1">
      <c r="A15" s="16" t="s">
        <v>7</v>
      </c>
      <c r="B15" s="36" t="s">
        <v>29</v>
      </c>
      <c r="C15" s="24">
        <f>D15+E15+F15</f>
        <v>15000000</v>
      </c>
      <c r="D15" s="24"/>
      <c r="E15" s="24"/>
      <c r="F15" s="24">
        <v>15000000</v>
      </c>
      <c r="G15" s="24"/>
      <c r="H15" s="24"/>
      <c r="I15" s="24"/>
      <c r="J15" s="24"/>
      <c r="K15" s="21">
        <f t="shared" si="1"/>
        <v>-15000000</v>
      </c>
      <c r="L15" s="4">
        <f t="shared" si="2"/>
        <v>0</v>
      </c>
    </row>
    <row r="16" spans="1:12" ht="48.75" customHeight="1">
      <c r="A16" s="16" t="s">
        <v>92</v>
      </c>
      <c r="B16" s="36" t="s">
        <v>29</v>
      </c>
      <c r="C16" s="24">
        <f>D16+E16+F16</f>
        <v>2000000</v>
      </c>
      <c r="D16" s="24"/>
      <c r="E16" s="24">
        <v>2000000</v>
      </c>
      <c r="F16" s="24"/>
      <c r="G16" s="24"/>
      <c r="H16" s="24"/>
      <c r="I16" s="24"/>
      <c r="J16" s="24"/>
      <c r="K16" s="21">
        <f t="shared" si="1"/>
        <v>-2000000</v>
      </c>
      <c r="L16" s="4">
        <f t="shared" si="2"/>
        <v>0</v>
      </c>
    </row>
    <row r="17" spans="1:12" ht="48.75" customHeight="1">
      <c r="A17" s="16" t="s">
        <v>60</v>
      </c>
      <c r="B17" s="36"/>
      <c r="C17" s="24">
        <f>D17+E17+F17</f>
        <v>2000000</v>
      </c>
      <c r="D17" s="24"/>
      <c r="E17" s="24">
        <v>2000000</v>
      </c>
      <c r="F17" s="24"/>
      <c r="G17" s="24"/>
      <c r="H17" s="24"/>
      <c r="I17" s="24"/>
      <c r="J17" s="24"/>
      <c r="K17" s="21">
        <f t="shared" si="1"/>
        <v>-2000000</v>
      </c>
      <c r="L17" s="4">
        <f t="shared" si="2"/>
        <v>0</v>
      </c>
    </row>
    <row r="18" spans="1:12" ht="30.75" customHeight="1">
      <c r="A18" s="6" t="s">
        <v>16</v>
      </c>
      <c r="B18" s="6"/>
      <c r="C18" s="22">
        <f aca="true" t="shared" si="5" ref="C18:J18">C19+C23</f>
        <v>113476100</v>
      </c>
      <c r="D18" s="22">
        <f t="shared" si="5"/>
        <v>0</v>
      </c>
      <c r="E18" s="22">
        <f t="shared" si="5"/>
        <v>40163900</v>
      </c>
      <c r="F18" s="22">
        <f t="shared" si="5"/>
        <v>73312200</v>
      </c>
      <c r="G18" s="22">
        <f t="shared" si="5"/>
        <v>0</v>
      </c>
      <c r="H18" s="22">
        <f t="shared" si="5"/>
        <v>0</v>
      </c>
      <c r="I18" s="22">
        <f t="shared" si="5"/>
        <v>0</v>
      </c>
      <c r="J18" s="22">
        <f t="shared" si="5"/>
        <v>0</v>
      </c>
      <c r="K18" s="31">
        <f aca="true" t="shared" si="6" ref="K18:K31">G18-C18</f>
        <v>-113476100</v>
      </c>
      <c r="L18" s="29">
        <f aca="true" t="shared" si="7" ref="L18:L51">G18/C18*100</f>
        <v>0</v>
      </c>
    </row>
    <row r="19" spans="1:12" ht="15.75" customHeight="1">
      <c r="A19" s="7" t="s">
        <v>20</v>
      </c>
      <c r="B19" s="19"/>
      <c r="C19" s="25">
        <f aca="true" t="shared" si="8" ref="C19:J19">C20+C21+C22</f>
        <v>65163900</v>
      </c>
      <c r="D19" s="25">
        <f t="shared" si="8"/>
        <v>0</v>
      </c>
      <c r="E19" s="25">
        <f t="shared" si="8"/>
        <v>20163900</v>
      </c>
      <c r="F19" s="25">
        <f t="shared" si="8"/>
        <v>45000000</v>
      </c>
      <c r="G19" s="25">
        <f t="shared" si="8"/>
        <v>0</v>
      </c>
      <c r="H19" s="25">
        <f t="shared" si="8"/>
        <v>0</v>
      </c>
      <c r="I19" s="25">
        <f t="shared" si="8"/>
        <v>0</v>
      </c>
      <c r="J19" s="25">
        <f t="shared" si="8"/>
        <v>0</v>
      </c>
      <c r="K19" s="23">
        <f t="shared" si="6"/>
        <v>-65163900</v>
      </c>
      <c r="L19" s="30">
        <f t="shared" si="7"/>
        <v>0</v>
      </c>
    </row>
    <row r="20" spans="1:12" ht="34.5" customHeight="1">
      <c r="A20" s="9" t="s">
        <v>36</v>
      </c>
      <c r="B20" s="36" t="s">
        <v>29</v>
      </c>
      <c r="C20" s="24">
        <f>D20+E20+F20</f>
        <v>35000000</v>
      </c>
      <c r="D20" s="24"/>
      <c r="E20" s="24"/>
      <c r="F20" s="24">
        <v>35000000</v>
      </c>
      <c r="G20" s="24">
        <f>H20+I20+J20</f>
        <v>0</v>
      </c>
      <c r="H20" s="24"/>
      <c r="I20" s="24"/>
      <c r="J20" s="24"/>
      <c r="K20" s="21">
        <f t="shared" si="6"/>
        <v>-35000000</v>
      </c>
      <c r="L20" s="4">
        <f t="shared" si="7"/>
        <v>0</v>
      </c>
    </row>
    <row r="21" spans="1:12" ht="48.75" customHeight="1">
      <c r="A21" s="9" t="s">
        <v>38</v>
      </c>
      <c r="B21" s="36" t="s">
        <v>29</v>
      </c>
      <c r="C21" s="24">
        <f>D21+E21+F21</f>
        <v>10000000</v>
      </c>
      <c r="D21" s="24"/>
      <c r="E21" s="24"/>
      <c r="F21" s="24">
        <v>10000000</v>
      </c>
      <c r="G21" s="24">
        <f>H21+I21+J21</f>
        <v>0</v>
      </c>
      <c r="H21" s="24"/>
      <c r="I21" s="24"/>
      <c r="J21" s="24"/>
      <c r="K21" s="21">
        <f t="shared" si="6"/>
        <v>-10000000</v>
      </c>
      <c r="L21" s="4">
        <f t="shared" si="7"/>
        <v>0</v>
      </c>
    </row>
    <row r="22" spans="1:12" ht="30.75" customHeight="1">
      <c r="A22" s="15" t="s">
        <v>37</v>
      </c>
      <c r="B22" s="36" t="s">
        <v>29</v>
      </c>
      <c r="C22" s="24">
        <f>D22+E22+F22</f>
        <v>20163900</v>
      </c>
      <c r="D22" s="24"/>
      <c r="E22" s="24">
        <v>20163900</v>
      </c>
      <c r="F22" s="24"/>
      <c r="G22" s="24">
        <f>H22+I22+J22</f>
        <v>0</v>
      </c>
      <c r="H22" s="24"/>
      <c r="I22" s="24"/>
      <c r="J22" s="24"/>
      <c r="K22" s="21">
        <f t="shared" si="6"/>
        <v>-20163900</v>
      </c>
      <c r="L22" s="4">
        <f t="shared" si="7"/>
        <v>0</v>
      </c>
    </row>
    <row r="23" spans="1:12" ht="17.25" customHeight="1">
      <c r="A23" s="7" t="s">
        <v>13</v>
      </c>
      <c r="B23" s="19"/>
      <c r="C23" s="25">
        <f aca="true" t="shared" si="9" ref="C23:J23">C24+C25+C26</f>
        <v>48312200</v>
      </c>
      <c r="D23" s="25">
        <f t="shared" si="9"/>
        <v>0</v>
      </c>
      <c r="E23" s="25">
        <f t="shared" si="9"/>
        <v>20000000</v>
      </c>
      <c r="F23" s="25">
        <f t="shared" si="9"/>
        <v>28312200</v>
      </c>
      <c r="G23" s="25">
        <f t="shared" si="9"/>
        <v>0</v>
      </c>
      <c r="H23" s="25">
        <f t="shared" si="9"/>
        <v>0</v>
      </c>
      <c r="I23" s="25">
        <f t="shared" si="9"/>
        <v>0</v>
      </c>
      <c r="J23" s="25">
        <f t="shared" si="9"/>
        <v>0</v>
      </c>
      <c r="K23" s="21">
        <f t="shared" si="6"/>
        <v>-48312200</v>
      </c>
      <c r="L23" s="4">
        <f t="shared" si="7"/>
        <v>0</v>
      </c>
    </row>
    <row r="24" spans="1:12" ht="45.75" customHeight="1">
      <c r="A24" s="9" t="s">
        <v>62</v>
      </c>
      <c r="B24" s="36" t="s">
        <v>29</v>
      </c>
      <c r="C24" s="26">
        <f>D24+E24+F24</f>
        <v>3000000</v>
      </c>
      <c r="D24" s="26"/>
      <c r="E24" s="26"/>
      <c r="F24" s="26">
        <v>3000000</v>
      </c>
      <c r="G24" s="26">
        <f>H24+I24+J24</f>
        <v>0</v>
      </c>
      <c r="H24" s="26"/>
      <c r="I24" s="26"/>
      <c r="J24" s="26"/>
      <c r="K24" s="26">
        <f t="shared" si="6"/>
        <v>-3000000</v>
      </c>
      <c r="L24" s="12">
        <f t="shared" si="7"/>
        <v>0</v>
      </c>
    </row>
    <row r="25" spans="1:12" ht="63.75" customHeight="1">
      <c r="A25" s="9" t="s">
        <v>81</v>
      </c>
      <c r="B25" s="36" t="s">
        <v>29</v>
      </c>
      <c r="C25" s="26">
        <f>D25+E25+F25</f>
        <v>43312200</v>
      </c>
      <c r="D25" s="26"/>
      <c r="E25" s="26">
        <v>20000000</v>
      </c>
      <c r="F25" s="26">
        <v>23312200</v>
      </c>
      <c r="G25" s="26">
        <f>H25+I25+J25</f>
        <v>0</v>
      </c>
      <c r="H25" s="26"/>
      <c r="I25" s="26"/>
      <c r="J25" s="26"/>
      <c r="K25" s="26">
        <f t="shared" si="6"/>
        <v>-43312200</v>
      </c>
      <c r="L25" s="12">
        <f t="shared" si="7"/>
        <v>0</v>
      </c>
    </row>
    <row r="26" spans="1:12" ht="113.25" customHeight="1">
      <c r="A26" s="39" t="s">
        <v>93</v>
      </c>
      <c r="B26" s="36" t="s">
        <v>29</v>
      </c>
      <c r="C26" s="26">
        <f>D26+E26+F26</f>
        <v>2000000</v>
      </c>
      <c r="D26" s="26"/>
      <c r="E26" s="26"/>
      <c r="F26" s="26">
        <v>2000000</v>
      </c>
      <c r="G26" s="26">
        <f>H26+I26+J26</f>
        <v>0</v>
      </c>
      <c r="H26" s="26"/>
      <c r="I26" s="26"/>
      <c r="J26" s="26"/>
      <c r="K26" s="26">
        <f t="shared" si="6"/>
        <v>-2000000</v>
      </c>
      <c r="L26" s="12">
        <f t="shared" si="7"/>
        <v>0</v>
      </c>
    </row>
    <row r="27" spans="1:12" ht="18" customHeight="1">
      <c r="A27" s="11" t="s">
        <v>17</v>
      </c>
      <c r="B27" s="37"/>
      <c r="C27" s="28">
        <f aca="true" t="shared" si="10" ref="C27:J27">C28+C50</f>
        <v>306447300</v>
      </c>
      <c r="D27" s="28">
        <f t="shared" si="10"/>
        <v>0</v>
      </c>
      <c r="E27" s="28">
        <f t="shared" si="10"/>
        <v>21550000</v>
      </c>
      <c r="F27" s="28">
        <f t="shared" si="10"/>
        <v>284897300</v>
      </c>
      <c r="G27" s="28">
        <f t="shared" si="10"/>
        <v>0</v>
      </c>
      <c r="H27" s="28">
        <f t="shared" si="10"/>
        <v>0</v>
      </c>
      <c r="I27" s="28">
        <f t="shared" si="10"/>
        <v>0</v>
      </c>
      <c r="J27" s="28">
        <f t="shared" si="10"/>
        <v>0</v>
      </c>
      <c r="K27" s="28">
        <f t="shared" si="6"/>
        <v>-306447300</v>
      </c>
      <c r="L27" s="13">
        <f t="shared" si="7"/>
        <v>0</v>
      </c>
    </row>
    <row r="28" spans="1:12" ht="18" customHeight="1">
      <c r="A28" s="7" t="s">
        <v>14</v>
      </c>
      <c r="B28" s="19"/>
      <c r="C28" s="27">
        <f aca="true" t="shared" si="11" ref="C28:J28">C29+C31+C33+C35+C37+C39+C41+C42+C44+C46+C48</f>
        <v>296147300</v>
      </c>
      <c r="D28" s="27">
        <f t="shared" si="11"/>
        <v>0</v>
      </c>
      <c r="E28" s="27">
        <f t="shared" si="11"/>
        <v>11250000</v>
      </c>
      <c r="F28" s="27">
        <f t="shared" si="11"/>
        <v>284897300</v>
      </c>
      <c r="G28" s="27">
        <f t="shared" si="11"/>
        <v>0</v>
      </c>
      <c r="H28" s="27">
        <f t="shared" si="11"/>
        <v>0</v>
      </c>
      <c r="I28" s="27">
        <f t="shared" si="11"/>
        <v>0</v>
      </c>
      <c r="J28" s="27">
        <f t="shared" si="11"/>
        <v>0</v>
      </c>
      <c r="K28" s="27">
        <f t="shared" si="6"/>
        <v>-296147300</v>
      </c>
      <c r="L28" s="32">
        <f t="shared" si="7"/>
        <v>0</v>
      </c>
    </row>
    <row r="29" spans="1:12" ht="66.75" customHeight="1">
      <c r="A29" s="8" t="s">
        <v>42</v>
      </c>
      <c r="B29" s="36" t="s">
        <v>29</v>
      </c>
      <c r="C29" s="26">
        <f aca="true" t="shared" si="12" ref="C29:C46">D29+E29+F29</f>
        <v>14630400</v>
      </c>
      <c r="D29" s="26"/>
      <c r="E29" s="26"/>
      <c r="F29" s="26">
        <v>14630400</v>
      </c>
      <c r="G29" s="26">
        <f>H29+I29+J29</f>
        <v>0</v>
      </c>
      <c r="H29" s="26"/>
      <c r="I29" s="26"/>
      <c r="J29" s="26"/>
      <c r="K29" s="26">
        <f t="shared" si="6"/>
        <v>-14630400</v>
      </c>
      <c r="L29" s="12">
        <f t="shared" si="7"/>
        <v>0</v>
      </c>
    </row>
    <row r="30" spans="1:12" ht="45.75" customHeight="1">
      <c r="A30" s="41" t="s">
        <v>82</v>
      </c>
      <c r="B30" s="36"/>
      <c r="C30" s="26">
        <f t="shared" si="12"/>
        <v>188000</v>
      </c>
      <c r="D30" s="26"/>
      <c r="E30" s="26"/>
      <c r="F30" s="26">
        <v>188000</v>
      </c>
      <c r="G30" s="26">
        <f>H30+I30+J30</f>
        <v>0</v>
      </c>
      <c r="H30" s="26"/>
      <c r="I30" s="26"/>
      <c r="J30" s="26"/>
      <c r="K30" s="26">
        <f t="shared" si="6"/>
        <v>-188000</v>
      </c>
      <c r="L30" s="12">
        <f t="shared" si="7"/>
        <v>0</v>
      </c>
    </row>
    <row r="31" spans="1:12" ht="81.75" customHeight="1">
      <c r="A31" s="8" t="s">
        <v>43</v>
      </c>
      <c r="B31" s="36" t="s">
        <v>29</v>
      </c>
      <c r="C31" s="26">
        <f t="shared" si="12"/>
        <v>105512500</v>
      </c>
      <c r="D31" s="26"/>
      <c r="E31" s="26"/>
      <c r="F31" s="26">
        <v>105512500</v>
      </c>
      <c r="G31" s="26"/>
      <c r="H31" s="26"/>
      <c r="I31" s="26"/>
      <c r="J31" s="26"/>
      <c r="K31" s="26">
        <f t="shared" si="6"/>
        <v>-105512500</v>
      </c>
      <c r="L31" s="12">
        <f t="shared" si="7"/>
        <v>0</v>
      </c>
    </row>
    <row r="32" spans="1:12" ht="47.25" customHeight="1">
      <c r="A32" s="41" t="s">
        <v>83</v>
      </c>
      <c r="B32" s="36"/>
      <c r="C32" s="26">
        <f t="shared" si="12"/>
        <v>1478000</v>
      </c>
      <c r="D32" s="26"/>
      <c r="E32" s="26"/>
      <c r="F32" s="26">
        <v>1478000</v>
      </c>
      <c r="G32" s="26">
        <f aca="true" t="shared" si="13" ref="G32:G49">H32+I32+J32</f>
        <v>0</v>
      </c>
      <c r="H32" s="26"/>
      <c r="I32" s="26"/>
      <c r="J32" s="26"/>
      <c r="K32" s="26">
        <f aca="true" t="shared" si="14" ref="K32:K51">G32-C32</f>
        <v>-1478000</v>
      </c>
      <c r="L32" s="12">
        <f t="shared" si="7"/>
        <v>0</v>
      </c>
    </row>
    <row r="33" spans="1:12" ht="63" customHeight="1">
      <c r="A33" s="8" t="s">
        <v>44</v>
      </c>
      <c r="B33" s="36" t="s">
        <v>29</v>
      </c>
      <c r="C33" s="26">
        <f t="shared" si="12"/>
        <v>27119800</v>
      </c>
      <c r="D33" s="26"/>
      <c r="E33" s="26">
        <v>11250000</v>
      </c>
      <c r="F33" s="26">
        <v>15869800</v>
      </c>
      <c r="G33" s="26">
        <f t="shared" si="13"/>
        <v>0</v>
      </c>
      <c r="H33" s="26"/>
      <c r="I33" s="26"/>
      <c r="J33" s="26"/>
      <c r="K33" s="26">
        <f t="shared" si="14"/>
        <v>-27119800</v>
      </c>
      <c r="L33" s="12">
        <f t="shared" si="7"/>
        <v>0</v>
      </c>
    </row>
    <row r="34" spans="1:12" ht="47.25" customHeight="1">
      <c r="A34" s="8" t="s">
        <v>84</v>
      </c>
      <c r="B34" s="36"/>
      <c r="C34" s="26">
        <f t="shared" si="12"/>
        <v>348000</v>
      </c>
      <c r="D34" s="26"/>
      <c r="E34" s="26"/>
      <c r="F34" s="26">
        <v>348000</v>
      </c>
      <c r="G34" s="26">
        <f t="shared" si="13"/>
        <v>0</v>
      </c>
      <c r="H34" s="26"/>
      <c r="I34" s="26"/>
      <c r="J34" s="26"/>
      <c r="K34" s="26">
        <f t="shared" si="14"/>
        <v>-348000</v>
      </c>
      <c r="L34" s="12">
        <f t="shared" si="7"/>
        <v>0</v>
      </c>
    </row>
    <row r="35" spans="1:12" ht="63" customHeight="1">
      <c r="A35" s="44" t="s">
        <v>85</v>
      </c>
      <c r="B35" s="36" t="s">
        <v>29</v>
      </c>
      <c r="C35" s="26">
        <f t="shared" si="12"/>
        <v>87884600</v>
      </c>
      <c r="D35" s="26"/>
      <c r="E35" s="26"/>
      <c r="F35" s="26">
        <v>87884600</v>
      </c>
      <c r="G35" s="26">
        <f t="shared" si="13"/>
        <v>0</v>
      </c>
      <c r="H35" s="26"/>
      <c r="I35" s="26"/>
      <c r="J35" s="26"/>
      <c r="K35" s="26">
        <f t="shared" si="14"/>
        <v>-87884600</v>
      </c>
      <c r="L35" s="12">
        <f t="shared" si="7"/>
        <v>0</v>
      </c>
    </row>
    <row r="36" spans="1:12" ht="51.75" customHeight="1">
      <c r="A36" s="8" t="s">
        <v>68</v>
      </c>
      <c r="B36" s="36"/>
      <c r="C36" s="26">
        <f t="shared" si="12"/>
        <v>1128000</v>
      </c>
      <c r="D36" s="26"/>
      <c r="E36" s="26"/>
      <c r="F36" s="26">
        <v>1128000</v>
      </c>
      <c r="G36" s="26">
        <f t="shared" si="13"/>
        <v>0</v>
      </c>
      <c r="H36" s="26"/>
      <c r="I36" s="26"/>
      <c r="J36" s="26"/>
      <c r="K36" s="26">
        <f t="shared" si="14"/>
        <v>-1128000</v>
      </c>
      <c r="L36" s="12">
        <f t="shared" si="7"/>
        <v>0</v>
      </c>
    </row>
    <row r="37" spans="1:12" ht="78" customHeight="1">
      <c r="A37" s="8" t="s">
        <v>45</v>
      </c>
      <c r="B37" s="36" t="s">
        <v>29</v>
      </c>
      <c r="C37" s="26">
        <f t="shared" si="12"/>
        <v>10000000</v>
      </c>
      <c r="D37" s="26"/>
      <c r="E37" s="26"/>
      <c r="F37" s="26">
        <v>10000000</v>
      </c>
      <c r="G37" s="26">
        <f t="shared" si="13"/>
        <v>0</v>
      </c>
      <c r="H37" s="26"/>
      <c r="I37" s="26"/>
      <c r="J37" s="26"/>
      <c r="K37" s="26">
        <f t="shared" si="14"/>
        <v>-10000000</v>
      </c>
      <c r="L37" s="12">
        <f t="shared" si="7"/>
        <v>0</v>
      </c>
    </row>
    <row r="38" spans="1:12" ht="49.5" customHeight="1">
      <c r="A38" s="8" t="s">
        <v>69</v>
      </c>
      <c r="B38" s="36"/>
      <c r="C38" s="26">
        <f t="shared" si="12"/>
        <v>316000</v>
      </c>
      <c r="D38" s="26"/>
      <c r="E38" s="26"/>
      <c r="F38" s="26">
        <v>316000</v>
      </c>
      <c r="G38" s="26">
        <f t="shared" si="13"/>
        <v>0</v>
      </c>
      <c r="H38" s="26"/>
      <c r="I38" s="26"/>
      <c r="J38" s="26"/>
      <c r="K38" s="26">
        <f t="shared" si="14"/>
        <v>-316000</v>
      </c>
      <c r="L38" s="12">
        <f t="shared" si="7"/>
        <v>0</v>
      </c>
    </row>
    <row r="39" spans="1:12" ht="80.25" customHeight="1">
      <c r="A39" s="9" t="s">
        <v>86</v>
      </c>
      <c r="B39" s="36" t="s">
        <v>29</v>
      </c>
      <c r="C39" s="26">
        <f t="shared" si="12"/>
        <v>10000000</v>
      </c>
      <c r="D39" s="26"/>
      <c r="E39" s="26"/>
      <c r="F39" s="26">
        <v>10000000</v>
      </c>
      <c r="G39" s="26">
        <f t="shared" si="13"/>
        <v>0</v>
      </c>
      <c r="H39" s="26"/>
      <c r="I39" s="26"/>
      <c r="J39" s="26"/>
      <c r="K39" s="26">
        <f t="shared" si="14"/>
        <v>-10000000</v>
      </c>
      <c r="L39" s="12">
        <f t="shared" si="7"/>
        <v>0</v>
      </c>
    </row>
    <row r="40" spans="1:12" ht="50.25" customHeight="1">
      <c r="A40" s="8" t="s">
        <v>71</v>
      </c>
      <c r="B40" s="36"/>
      <c r="C40" s="26">
        <f t="shared" si="12"/>
        <v>459000</v>
      </c>
      <c r="D40" s="26"/>
      <c r="E40" s="26"/>
      <c r="F40" s="42">
        <v>459000</v>
      </c>
      <c r="G40" s="26">
        <f t="shared" si="13"/>
        <v>0</v>
      </c>
      <c r="H40" s="26"/>
      <c r="I40" s="26"/>
      <c r="J40" s="26"/>
      <c r="K40" s="26">
        <f t="shared" si="14"/>
        <v>-459000</v>
      </c>
      <c r="L40" s="12">
        <f t="shared" si="7"/>
        <v>0</v>
      </c>
    </row>
    <row r="41" spans="1:12" ht="78.75" customHeight="1">
      <c r="A41" s="8" t="s">
        <v>87</v>
      </c>
      <c r="B41" s="36" t="s">
        <v>29</v>
      </c>
      <c r="C41" s="26">
        <f t="shared" si="12"/>
        <v>18000000</v>
      </c>
      <c r="D41" s="26"/>
      <c r="E41" s="26"/>
      <c r="F41" s="26">
        <v>18000000</v>
      </c>
      <c r="G41" s="26">
        <f t="shared" si="13"/>
        <v>0</v>
      </c>
      <c r="H41" s="26"/>
      <c r="I41" s="26"/>
      <c r="J41" s="26"/>
      <c r="K41" s="26">
        <f t="shared" si="14"/>
        <v>-18000000</v>
      </c>
      <c r="L41" s="12">
        <f t="shared" si="7"/>
        <v>0</v>
      </c>
    </row>
    <row r="42" spans="1:12" ht="129.75" customHeight="1">
      <c r="A42" s="8" t="s">
        <v>55</v>
      </c>
      <c r="B42" s="36" t="s">
        <v>29</v>
      </c>
      <c r="C42" s="26">
        <f t="shared" si="12"/>
        <v>10000000</v>
      </c>
      <c r="D42" s="26"/>
      <c r="E42" s="26"/>
      <c r="F42" s="26">
        <v>10000000</v>
      </c>
      <c r="G42" s="26">
        <f t="shared" si="13"/>
        <v>0</v>
      </c>
      <c r="H42" s="26"/>
      <c r="I42" s="26"/>
      <c r="J42" s="26"/>
      <c r="K42" s="26">
        <f t="shared" si="14"/>
        <v>-10000000</v>
      </c>
      <c r="L42" s="12">
        <f t="shared" si="7"/>
        <v>0</v>
      </c>
    </row>
    <row r="43" spans="1:12" ht="48.75" customHeight="1">
      <c r="A43" s="8" t="s">
        <v>68</v>
      </c>
      <c r="B43" s="36" t="s">
        <v>29</v>
      </c>
      <c r="C43" s="26">
        <f t="shared" si="12"/>
        <v>1715600</v>
      </c>
      <c r="D43" s="26"/>
      <c r="E43" s="26"/>
      <c r="F43" s="26">
        <v>1715600</v>
      </c>
      <c r="G43" s="26">
        <f t="shared" si="13"/>
        <v>0</v>
      </c>
      <c r="H43" s="26"/>
      <c r="I43" s="26"/>
      <c r="J43" s="26"/>
      <c r="K43" s="26">
        <f t="shared" si="14"/>
        <v>-1715600</v>
      </c>
      <c r="L43" s="12">
        <f t="shared" si="7"/>
        <v>0</v>
      </c>
    </row>
    <row r="44" spans="1:12" ht="126" customHeight="1">
      <c r="A44" s="8" t="s">
        <v>56</v>
      </c>
      <c r="B44" s="36" t="s">
        <v>29</v>
      </c>
      <c r="C44" s="26">
        <f t="shared" si="12"/>
        <v>10000000</v>
      </c>
      <c r="D44" s="26"/>
      <c r="E44" s="26"/>
      <c r="F44" s="26">
        <v>10000000</v>
      </c>
      <c r="G44" s="26">
        <f t="shared" si="13"/>
        <v>0</v>
      </c>
      <c r="H44" s="26"/>
      <c r="I44" s="26"/>
      <c r="J44" s="26"/>
      <c r="K44" s="26">
        <f t="shared" si="14"/>
        <v>-10000000</v>
      </c>
      <c r="L44" s="12">
        <f t="shared" si="7"/>
        <v>0</v>
      </c>
    </row>
    <row r="45" spans="1:12" ht="48.75" customHeight="1">
      <c r="A45" s="8" t="s">
        <v>69</v>
      </c>
      <c r="B45" s="36"/>
      <c r="C45" s="26">
        <f t="shared" si="12"/>
        <v>128000</v>
      </c>
      <c r="D45" s="26"/>
      <c r="E45" s="26"/>
      <c r="F45" s="26">
        <v>128000</v>
      </c>
      <c r="G45" s="26">
        <f t="shared" si="13"/>
        <v>0</v>
      </c>
      <c r="H45" s="26"/>
      <c r="I45" s="26"/>
      <c r="J45" s="26"/>
      <c r="K45" s="26">
        <f t="shared" si="14"/>
        <v>-128000</v>
      </c>
      <c r="L45" s="12">
        <f t="shared" si="7"/>
        <v>0</v>
      </c>
    </row>
    <row r="46" spans="1:12" ht="66.75" customHeight="1">
      <c r="A46" s="8" t="s">
        <v>48</v>
      </c>
      <c r="B46" s="36" t="s">
        <v>29</v>
      </c>
      <c r="C46" s="26">
        <f t="shared" si="12"/>
        <v>1500000</v>
      </c>
      <c r="D46" s="26"/>
      <c r="E46" s="26"/>
      <c r="F46" s="26">
        <v>1500000</v>
      </c>
      <c r="G46" s="26">
        <f t="shared" si="13"/>
        <v>0</v>
      </c>
      <c r="H46" s="26"/>
      <c r="I46" s="26"/>
      <c r="J46" s="35"/>
      <c r="K46" s="26">
        <f t="shared" si="14"/>
        <v>-1500000</v>
      </c>
      <c r="L46" s="12">
        <f t="shared" si="7"/>
        <v>0</v>
      </c>
    </row>
    <row r="47" spans="1:12" ht="47.25" customHeight="1">
      <c r="A47" s="9" t="s">
        <v>69</v>
      </c>
      <c r="B47" s="36"/>
      <c r="C47" s="26">
        <f>C48</f>
        <v>1500000</v>
      </c>
      <c r="D47" s="26">
        <f>D48</f>
        <v>0</v>
      </c>
      <c r="E47" s="26">
        <f>E48</f>
        <v>0</v>
      </c>
      <c r="F47" s="26">
        <v>1500000</v>
      </c>
      <c r="G47" s="26">
        <f t="shared" si="13"/>
        <v>0</v>
      </c>
      <c r="H47" s="26">
        <f>H48</f>
        <v>0</v>
      </c>
      <c r="I47" s="26">
        <f>I48</f>
        <v>0</v>
      </c>
      <c r="J47" s="46"/>
      <c r="K47" s="26">
        <f t="shared" si="14"/>
        <v>-1500000</v>
      </c>
      <c r="L47" s="12">
        <f t="shared" si="7"/>
        <v>0</v>
      </c>
    </row>
    <row r="48" spans="1:12" ht="66" customHeight="1">
      <c r="A48" s="9" t="s">
        <v>88</v>
      </c>
      <c r="B48" s="36" t="s">
        <v>29</v>
      </c>
      <c r="C48" s="26">
        <f>D48+E48+F48</f>
        <v>1500000</v>
      </c>
      <c r="D48" s="26"/>
      <c r="E48" s="26"/>
      <c r="F48" s="26">
        <v>1500000</v>
      </c>
      <c r="G48" s="26">
        <f t="shared" si="13"/>
        <v>0</v>
      </c>
      <c r="H48" s="26"/>
      <c r="I48" s="26"/>
      <c r="J48" s="26"/>
      <c r="K48" s="26">
        <f t="shared" si="14"/>
        <v>-1500000</v>
      </c>
      <c r="L48" s="12">
        <f t="shared" si="7"/>
        <v>0</v>
      </c>
    </row>
    <row r="49" spans="1:12" ht="46.5" customHeight="1">
      <c r="A49" s="9" t="s">
        <v>69</v>
      </c>
      <c r="B49" s="36"/>
      <c r="C49" s="26">
        <f>D49+E49+F49</f>
        <v>1500000</v>
      </c>
      <c r="D49" s="26"/>
      <c r="E49" s="26"/>
      <c r="F49" s="26">
        <v>1500000</v>
      </c>
      <c r="G49" s="26">
        <f t="shared" si="13"/>
        <v>0</v>
      </c>
      <c r="H49" s="26"/>
      <c r="I49" s="26"/>
      <c r="J49" s="26"/>
      <c r="K49" s="26">
        <f t="shared" si="14"/>
        <v>-1500000</v>
      </c>
      <c r="L49" s="12">
        <f t="shared" si="7"/>
        <v>0</v>
      </c>
    </row>
    <row r="50" spans="1:12" ht="29.25" customHeight="1">
      <c r="A50" s="10" t="s">
        <v>40</v>
      </c>
      <c r="B50" s="36"/>
      <c r="C50" s="26">
        <f aca="true" t="shared" si="15" ref="C50:J50">C51</f>
        <v>10300000</v>
      </c>
      <c r="D50" s="26">
        <f t="shared" si="15"/>
        <v>0</v>
      </c>
      <c r="E50" s="26">
        <f t="shared" si="15"/>
        <v>10300000</v>
      </c>
      <c r="F50" s="26">
        <f t="shared" si="15"/>
        <v>0</v>
      </c>
      <c r="G50" s="26">
        <f t="shared" si="15"/>
        <v>0</v>
      </c>
      <c r="H50" s="26">
        <f t="shared" si="15"/>
        <v>0</v>
      </c>
      <c r="I50" s="26">
        <f t="shared" si="15"/>
        <v>0</v>
      </c>
      <c r="J50" s="26">
        <f t="shared" si="15"/>
        <v>0</v>
      </c>
      <c r="K50" s="26">
        <f t="shared" si="14"/>
        <v>-10300000</v>
      </c>
      <c r="L50" s="12">
        <f t="shared" si="7"/>
        <v>0</v>
      </c>
    </row>
    <row r="51" spans="1:12" ht="37.5" customHeight="1">
      <c r="A51" s="9" t="s">
        <v>41</v>
      </c>
      <c r="B51" s="36" t="s">
        <v>29</v>
      </c>
      <c r="C51" s="26">
        <f>D51+E51+F51</f>
        <v>10300000</v>
      </c>
      <c r="D51" s="26"/>
      <c r="E51" s="26">
        <v>10300000</v>
      </c>
      <c r="F51" s="26"/>
      <c r="G51" s="26"/>
      <c r="H51" s="26"/>
      <c r="I51" s="26"/>
      <c r="J51" s="26"/>
      <c r="K51" s="26">
        <f t="shared" si="14"/>
        <v>-10300000</v>
      </c>
      <c r="L51" s="12">
        <f t="shared" si="7"/>
        <v>0</v>
      </c>
    </row>
    <row r="52" spans="1:12" ht="24" customHeight="1">
      <c r="A52" s="33" t="s">
        <v>18</v>
      </c>
      <c r="B52" s="38"/>
      <c r="C52" s="28">
        <f aca="true" t="shared" si="16" ref="C52:F53">C53</f>
        <v>21707400</v>
      </c>
      <c r="D52" s="28">
        <f t="shared" si="16"/>
        <v>0</v>
      </c>
      <c r="E52" s="28">
        <f t="shared" si="16"/>
        <v>21707400</v>
      </c>
      <c r="F52" s="28">
        <f t="shared" si="16"/>
        <v>0</v>
      </c>
      <c r="G52" s="34">
        <f>H52+I52+J52</f>
        <v>0</v>
      </c>
      <c r="H52" s="28">
        <f aca="true" t="shared" si="17" ref="H52:J53">H53</f>
        <v>0</v>
      </c>
      <c r="I52" s="28">
        <f t="shared" si="17"/>
        <v>0</v>
      </c>
      <c r="J52" s="28">
        <f t="shared" si="17"/>
        <v>0</v>
      </c>
      <c r="K52" s="28">
        <f aca="true" t="shared" si="18" ref="K52:K68">G52-C52</f>
        <v>-21707400</v>
      </c>
      <c r="L52" s="13">
        <f aca="true" t="shared" si="19" ref="L52:L68">G52/C52*100</f>
        <v>0</v>
      </c>
    </row>
    <row r="53" spans="1:12" ht="24" customHeight="1">
      <c r="A53" s="10" t="s">
        <v>34</v>
      </c>
      <c r="B53" s="36"/>
      <c r="C53" s="26">
        <f t="shared" si="16"/>
        <v>21707400</v>
      </c>
      <c r="D53" s="26">
        <f t="shared" si="16"/>
        <v>0</v>
      </c>
      <c r="E53" s="26">
        <f t="shared" si="16"/>
        <v>21707400</v>
      </c>
      <c r="F53" s="26">
        <f t="shared" si="16"/>
        <v>0</v>
      </c>
      <c r="G53" s="26">
        <f>H53+I53+J53</f>
        <v>0</v>
      </c>
      <c r="H53" s="26">
        <f t="shared" si="17"/>
        <v>0</v>
      </c>
      <c r="I53" s="26">
        <f t="shared" si="17"/>
        <v>0</v>
      </c>
      <c r="J53" s="26">
        <f t="shared" si="17"/>
        <v>0</v>
      </c>
      <c r="K53" s="27">
        <f t="shared" si="18"/>
        <v>-21707400</v>
      </c>
      <c r="L53" s="32">
        <f t="shared" si="19"/>
        <v>0</v>
      </c>
    </row>
    <row r="54" spans="1:12" ht="35.25" customHeight="1">
      <c r="A54" s="9" t="s">
        <v>35</v>
      </c>
      <c r="B54" s="36" t="s">
        <v>29</v>
      </c>
      <c r="C54" s="26">
        <f>D54+E54+F54</f>
        <v>21707400</v>
      </c>
      <c r="D54" s="26"/>
      <c r="E54" s="26">
        <v>21707400</v>
      </c>
      <c r="F54" s="26"/>
      <c r="G54" s="26">
        <f>H54+I54+J54</f>
        <v>0</v>
      </c>
      <c r="H54" s="26"/>
      <c r="I54" s="26"/>
      <c r="J54" s="26"/>
      <c r="K54" s="27">
        <f t="shared" si="18"/>
        <v>-21707400</v>
      </c>
      <c r="L54" s="32">
        <f t="shared" si="19"/>
        <v>0</v>
      </c>
    </row>
    <row r="55" spans="1:12" ht="35.25" customHeight="1">
      <c r="A55" s="6" t="s">
        <v>32</v>
      </c>
      <c r="B55" s="6"/>
      <c r="C55" s="28">
        <f aca="true" t="shared" si="20" ref="C55:J55">C56+C59</f>
        <v>38803200</v>
      </c>
      <c r="D55" s="28">
        <f t="shared" si="20"/>
        <v>0</v>
      </c>
      <c r="E55" s="28">
        <f t="shared" si="20"/>
        <v>0</v>
      </c>
      <c r="F55" s="28">
        <f t="shared" si="20"/>
        <v>38803200</v>
      </c>
      <c r="G55" s="28">
        <f t="shared" si="20"/>
        <v>0</v>
      </c>
      <c r="H55" s="28">
        <f t="shared" si="20"/>
        <v>0</v>
      </c>
      <c r="I55" s="28">
        <f t="shared" si="20"/>
        <v>0</v>
      </c>
      <c r="J55" s="28">
        <f t="shared" si="20"/>
        <v>0</v>
      </c>
      <c r="K55" s="28">
        <f t="shared" si="18"/>
        <v>-38803200</v>
      </c>
      <c r="L55" s="13">
        <f t="shared" si="19"/>
        <v>0</v>
      </c>
    </row>
    <row r="56" spans="1:12" ht="17.25" customHeight="1">
      <c r="A56" s="7" t="s">
        <v>49</v>
      </c>
      <c r="B56" s="19"/>
      <c r="C56" s="27">
        <f>C57+C58</f>
        <v>8600000</v>
      </c>
      <c r="D56" s="27">
        <f aca="true" t="shared" si="21" ref="D56:J56">D57+D58</f>
        <v>0</v>
      </c>
      <c r="E56" s="27">
        <f t="shared" si="21"/>
        <v>0</v>
      </c>
      <c r="F56" s="27">
        <f t="shared" si="21"/>
        <v>8600000</v>
      </c>
      <c r="G56" s="27">
        <f t="shared" si="21"/>
        <v>0</v>
      </c>
      <c r="H56" s="27">
        <f t="shared" si="21"/>
        <v>0</v>
      </c>
      <c r="I56" s="27">
        <f t="shared" si="21"/>
        <v>0</v>
      </c>
      <c r="J56" s="27">
        <f t="shared" si="21"/>
        <v>0</v>
      </c>
      <c r="K56" s="27">
        <f t="shared" si="18"/>
        <v>-8600000</v>
      </c>
      <c r="L56" s="32">
        <f t="shared" si="19"/>
        <v>0</v>
      </c>
    </row>
    <row r="57" spans="1:12" ht="39.75" customHeight="1">
      <c r="A57" s="8" t="s">
        <v>50</v>
      </c>
      <c r="B57" s="36" t="s">
        <v>29</v>
      </c>
      <c r="C57" s="26">
        <f>D57+E57+F57</f>
        <v>6600000</v>
      </c>
      <c r="D57" s="26"/>
      <c r="E57" s="26"/>
      <c r="F57" s="26">
        <v>6600000</v>
      </c>
      <c r="G57" s="26">
        <f>H57+I57+J57</f>
        <v>0</v>
      </c>
      <c r="H57" s="26"/>
      <c r="I57" s="26"/>
      <c r="J57" s="26"/>
      <c r="K57" s="26">
        <f t="shared" si="18"/>
        <v>-6600000</v>
      </c>
      <c r="L57" s="12">
        <f t="shared" si="19"/>
        <v>0</v>
      </c>
    </row>
    <row r="58" spans="1:12" ht="75.75" customHeight="1">
      <c r="A58" s="44" t="s">
        <v>89</v>
      </c>
      <c r="B58" s="36" t="s">
        <v>29</v>
      </c>
      <c r="C58" s="26">
        <f>D58+E58+F58</f>
        <v>2000000</v>
      </c>
      <c r="D58" s="26"/>
      <c r="E58" s="26"/>
      <c r="F58" s="26">
        <v>2000000</v>
      </c>
      <c r="G58" s="26">
        <f>H58+I58+J58</f>
        <v>0</v>
      </c>
      <c r="H58" s="26"/>
      <c r="I58" s="26"/>
      <c r="J58" s="26"/>
      <c r="K58" s="26">
        <f t="shared" si="18"/>
        <v>-2000000</v>
      </c>
      <c r="L58" s="12">
        <f t="shared" si="19"/>
        <v>0</v>
      </c>
    </row>
    <row r="59" spans="1:12" ht="27" customHeight="1">
      <c r="A59" s="7" t="s">
        <v>33</v>
      </c>
      <c r="B59" s="36"/>
      <c r="C59" s="27">
        <f aca="true" t="shared" si="22" ref="C59:J59">C60+C62+C64+C66+C67+C68</f>
        <v>30203200</v>
      </c>
      <c r="D59" s="27">
        <f t="shared" si="22"/>
        <v>0</v>
      </c>
      <c r="E59" s="27">
        <f t="shared" si="22"/>
        <v>0</v>
      </c>
      <c r="F59" s="27">
        <f t="shared" si="22"/>
        <v>30203200</v>
      </c>
      <c r="G59" s="27">
        <f t="shared" si="22"/>
        <v>0</v>
      </c>
      <c r="H59" s="27">
        <f t="shared" si="22"/>
        <v>0</v>
      </c>
      <c r="I59" s="27">
        <f t="shared" si="22"/>
        <v>0</v>
      </c>
      <c r="J59" s="27">
        <f t="shared" si="22"/>
        <v>0</v>
      </c>
      <c r="K59" s="27">
        <f t="shared" si="18"/>
        <v>-30203200</v>
      </c>
      <c r="L59" s="32">
        <f t="shared" si="19"/>
        <v>0</v>
      </c>
    </row>
    <row r="60" spans="1:12" ht="81" customHeight="1">
      <c r="A60" s="47" t="s">
        <v>51</v>
      </c>
      <c r="B60" s="36" t="s">
        <v>29</v>
      </c>
      <c r="C60" s="26">
        <f aca="true" t="shared" si="23" ref="C60:C68">D60+E60+F60</f>
        <v>5300000</v>
      </c>
      <c r="D60" s="26"/>
      <c r="E60" s="26"/>
      <c r="F60" s="26">
        <v>5300000</v>
      </c>
      <c r="G60" s="26"/>
      <c r="H60" s="26"/>
      <c r="I60" s="26"/>
      <c r="J60" s="26"/>
      <c r="K60" s="27">
        <f t="shared" si="18"/>
        <v>-5300000</v>
      </c>
      <c r="L60" s="32">
        <f t="shared" si="19"/>
        <v>0</v>
      </c>
    </row>
    <row r="61" spans="1:12" ht="51.75" customHeight="1">
      <c r="A61" s="8" t="s">
        <v>90</v>
      </c>
      <c r="B61" s="36"/>
      <c r="C61" s="26">
        <f t="shared" si="23"/>
        <v>2800000</v>
      </c>
      <c r="D61" s="26"/>
      <c r="E61" s="26"/>
      <c r="F61" s="26">
        <v>2800000</v>
      </c>
      <c r="G61" s="26"/>
      <c r="H61" s="26"/>
      <c r="I61" s="26"/>
      <c r="J61" s="26"/>
      <c r="K61" s="27">
        <f t="shared" si="18"/>
        <v>-2800000</v>
      </c>
      <c r="L61" s="32">
        <f t="shared" si="19"/>
        <v>0</v>
      </c>
    </row>
    <row r="62" spans="1:12" ht="63.75" customHeight="1">
      <c r="A62" s="45" t="s">
        <v>52</v>
      </c>
      <c r="B62" s="36" t="s">
        <v>29</v>
      </c>
      <c r="C62" s="26">
        <f t="shared" si="23"/>
        <v>10000000</v>
      </c>
      <c r="D62" s="26"/>
      <c r="E62" s="26"/>
      <c r="F62" s="26">
        <v>10000000</v>
      </c>
      <c r="G62" s="26"/>
      <c r="H62" s="26"/>
      <c r="I62" s="26"/>
      <c r="J62" s="26"/>
      <c r="K62" s="27">
        <f t="shared" si="18"/>
        <v>-10000000</v>
      </c>
      <c r="L62" s="32">
        <f t="shared" si="19"/>
        <v>0</v>
      </c>
    </row>
    <row r="63" spans="1:12" ht="48" customHeight="1">
      <c r="A63" s="44" t="s">
        <v>75</v>
      </c>
      <c r="B63" s="36"/>
      <c r="C63" s="26">
        <f t="shared" si="23"/>
        <v>1830400</v>
      </c>
      <c r="D63" s="26"/>
      <c r="E63" s="26"/>
      <c r="F63" s="26">
        <v>1830400</v>
      </c>
      <c r="G63" s="26"/>
      <c r="H63" s="26"/>
      <c r="I63" s="26"/>
      <c r="J63" s="26"/>
      <c r="K63" s="27">
        <f t="shared" si="18"/>
        <v>-1830400</v>
      </c>
      <c r="L63" s="32">
        <f t="shared" si="19"/>
        <v>0</v>
      </c>
    </row>
    <row r="64" spans="1:12" ht="63.75" customHeight="1">
      <c r="A64" s="44" t="s">
        <v>53</v>
      </c>
      <c r="B64" s="36" t="s">
        <v>29</v>
      </c>
      <c r="C64" s="26">
        <f t="shared" si="23"/>
        <v>10000000</v>
      </c>
      <c r="D64" s="26"/>
      <c r="E64" s="26"/>
      <c r="F64" s="26">
        <v>10000000</v>
      </c>
      <c r="G64" s="26"/>
      <c r="H64" s="26"/>
      <c r="I64" s="26"/>
      <c r="J64" s="26"/>
      <c r="K64" s="27">
        <f t="shared" si="18"/>
        <v>-10000000</v>
      </c>
      <c r="L64" s="32">
        <f t="shared" si="19"/>
        <v>0</v>
      </c>
    </row>
    <row r="65" spans="1:12" ht="45" customHeight="1">
      <c r="A65" s="44" t="s">
        <v>54</v>
      </c>
      <c r="B65" s="36"/>
      <c r="C65" s="26">
        <f t="shared" si="23"/>
        <v>2500000</v>
      </c>
      <c r="D65" s="26"/>
      <c r="E65" s="26"/>
      <c r="F65" s="26">
        <v>2500000</v>
      </c>
      <c r="G65" s="26"/>
      <c r="H65" s="26"/>
      <c r="I65" s="26"/>
      <c r="J65" s="26"/>
      <c r="K65" s="27">
        <f t="shared" si="18"/>
        <v>-2500000</v>
      </c>
      <c r="L65" s="32">
        <f t="shared" si="19"/>
        <v>0</v>
      </c>
    </row>
    <row r="66" spans="1:12" ht="93" customHeight="1">
      <c r="A66" s="44" t="s">
        <v>91</v>
      </c>
      <c r="B66" s="36" t="s">
        <v>29</v>
      </c>
      <c r="C66" s="26">
        <f t="shared" si="23"/>
        <v>1500000</v>
      </c>
      <c r="D66" s="26"/>
      <c r="E66" s="26"/>
      <c r="F66" s="26">
        <v>1500000</v>
      </c>
      <c r="G66" s="26"/>
      <c r="H66" s="26"/>
      <c r="I66" s="26"/>
      <c r="J66" s="26"/>
      <c r="K66" s="27">
        <f t="shared" si="18"/>
        <v>-1500000</v>
      </c>
      <c r="L66" s="32">
        <f t="shared" si="19"/>
        <v>0</v>
      </c>
    </row>
    <row r="67" spans="1:12" ht="53.25" customHeight="1">
      <c r="A67" s="44" t="s">
        <v>95</v>
      </c>
      <c r="B67" s="36" t="s">
        <v>29</v>
      </c>
      <c r="C67" s="26">
        <f t="shared" si="23"/>
        <v>2000000</v>
      </c>
      <c r="D67" s="26"/>
      <c r="E67" s="26"/>
      <c r="F67" s="26">
        <v>2000000</v>
      </c>
      <c r="G67" s="26"/>
      <c r="H67" s="26"/>
      <c r="I67" s="26"/>
      <c r="J67" s="26"/>
      <c r="K67" s="27">
        <f t="shared" si="18"/>
        <v>-2000000</v>
      </c>
      <c r="L67" s="32">
        <f t="shared" si="19"/>
        <v>0</v>
      </c>
    </row>
    <row r="68" spans="1:12" ht="66.75" customHeight="1">
      <c r="A68" s="8" t="s">
        <v>59</v>
      </c>
      <c r="B68" s="36" t="s">
        <v>29</v>
      </c>
      <c r="C68" s="26">
        <f t="shared" si="23"/>
        <v>1403200</v>
      </c>
      <c r="D68" s="26"/>
      <c r="E68" s="26"/>
      <c r="F68" s="26">
        <v>1403200</v>
      </c>
      <c r="G68" s="26">
        <f>H68+I68+J68</f>
        <v>0</v>
      </c>
      <c r="H68" s="26"/>
      <c r="I68" s="26"/>
      <c r="J68" s="26"/>
      <c r="K68" s="27">
        <f t="shared" si="18"/>
        <v>-1403200</v>
      </c>
      <c r="L68" s="32">
        <f t="shared" si="19"/>
        <v>0</v>
      </c>
    </row>
    <row r="69" spans="1:12" s="5" customFormat="1" ht="33.75" customHeight="1">
      <c r="A69" s="6" t="s">
        <v>19</v>
      </c>
      <c r="B69" s="6"/>
      <c r="C69" s="28">
        <f aca="true" t="shared" si="24" ref="C69:J69">C9+C18+C27+C52+C55</f>
        <v>632434000</v>
      </c>
      <c r="D69" s="28">
        <f t="shared" si="24"/>
        <v>0</v>
      </c>
      <c r="E69" s="28">
        <f t="shared" si="24"/>
        <v>85421300</v>
      </c>
      <c r="F69" s="28">
        <f t="shared" si="24"/>
        <v>547012700</v>
      </c>
      <c r="G69" s="28">
        <f t="shared" si="24"/>
        <v>0</v>
      </c>
      <c r="H69" s="28">
        <f t="shared" si="24"/>
        <v>0</v>
      </c>
      <c r="I69" s="28">
        <f t="shared" si="24"/>
        <v>0</v>
      </c>
      <c r="J69" s="28">
        <f t="shared" si="24"/>
        <v>0</v>
      </c>
      <c r="K69" s="28">
        <f>G69-C69</f>
        <v>-632434000</v>
      </c>
      <c r="L69" s="13">
        <f>G69/C69*100</f>
        <v>0</v>
      </c>
    </row>
    <row r="71" spans="1:4" ht="17.25" customHeight="1">
      <c r="A71" s="18" t="s">
        <v>22</v>
      </c>
      <c r="D71" s="18" t="s">
        <v>26</v>
      </c>
    </row>
    <row r="72" ht="33" customHeight="1">
      <c r="A72" s="1" t="s">
        <v>31</v>
      </c>
    </row>
    <row r="73" ht="15">
      <c r="B73" s="18"/>
    </row>
  </sheetData>
  <sheetProtection/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K5:K6"/>
    <mergeCell ref="G5:J5"/>
    <mergeCell ref="H6:J6"/>
    <mergeCell ref="G6:G7"/>
  </mergeCells>
  <printOptions/>
  <pageMargins left="0.77" right="0.17" top="0.17" bottom="0.17" header="0.48" footer="0.25"/>
  <pageSetup fitToHeight="2" horizontalDpi="600" verticalDpi="600" orientation="landscape" paperSize="9" scale="60" r:id="rId1"/>
  <rowBreaks count="1" manualBreakCount="1">
    <brk id="2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73"/>
  <sheetViews>
    <sheetView showZeros="0" view="pageBreakPreview" zoomScale="75" zoomScaleSheetLayoutView="75" zoomScalePageLayoutView="0" workbookViewId="0" topLeftCell="A1">
      <pane xSplit="1" ySplit="8" topLeftCell="B66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C59" sqref="C59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8" customHeight="1">
      <c r="A2" s="64" t="s">
        <v>96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4" ht="15.75" customHeight="1">
      <c r="A3" s="68"/>
      <c r="B3" s="68"/>
      <c r="C3" s="68"/>
      <c r="D3" s="68"/>
      <c r="E3" s="68"/>
      <c r="F3" s="68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71" t="s">
        <v>80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9" t="s">
        <v>21</v>
      </c>
      <c r="B5" s="65" t="s">
        <v>28</v>
      </c>
      <c r="C5" s="70" t="s">
        <v>2</v>
      </c>
      <c r="D5" s="70"/>
      <c r="E5" s="70"/>
      <c r="F5" s="70"/>
      <c r="G5" s="74" t="s">
        <v>1</v>
      </c>
      <c r="H5" s="75"/>
      <c r="I5" s="75"/>
      <c r="J5" s="76"/>
      <c r="K5" s="65" t="s">
        <v>23</v>
      </c>
      <c r="L5" s="72" t="s">
        <v>25</v>
      </c>
    </row>
    <row r="6" spans="1:12" ht="29.25" customHeight="1">
      <c r="A6" s="69"/>
      <c r="B6" s="66"/>
      <c r="C6" s="70" t="s">
        <v>8</v>
      </c>
      <c r="D6" s="70" t="s">
        <v>9</v>
      </c>
      <c r="E6" s="70"/>
      <c r="F6" s="70"/>
      <c r="G6" s="77" t="s">
        <v>8</v>
      </c>
      <c r="H6" s="74" t="s">
        <v>9</v>
      </c>
      <c r="I6" s="75"/>
      <c r="J6" s="76"/>
      <c r="K6" s="67"/>
      <c r="L6" s="73"/>
    </row>
    <row r="7" spans="1:12" ht="30.75" customHeight="1">
      <c r="A7" s="69"/>
      <c r="B7" s="67"/>
      <c r="C7" s="70"/>
      <c r="D7" s="20" t="s">
        <v>10</v>
      </c>
      <c r="E7" s="20" t="s">
        <v>11</v>
      </c>
      <c r="F7" s="20" t="s">
        <v>12</v>
      </c>
      <c r="G7" s="78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48">
        <f aca="true" t="shared" si="0" ref="C9:J9">C10+C14</f>
        <v>152000</v>
      </c>
      <c r="D9" s="48">
        <f t="shared" si="0"/>
        <v>0</v>
      </c>
      <c r="E9" s="48">
        <f t="shared" si="0"/>
        <v>2000</v>
      </c>
      <c r="F9" s="48">
        <f t="shared" si="0"/>
        <v>150000</v>
      </c>
      <c r="G9" s="48">
        <f t="shared" si="0"/>
        <v>0</v>
      </c>
      <c r="H9" s="48">
        <f t="shared" si="0"/>
        <v>0</v>
      </c>
      <c r="I9" s="48">
        <f t="shared" si="0"/>
        <v>0</v>
      </c>
      <c r="J9" s="48">
        <f t="shared" si="0"/>
        <v>0</v>
      </c>
      <c r="K9" s="49">
        <f aca="true" t="shared" si="1" ref="K9:K40">G9-C9</f>
        <v>-152000</v>
      </c>
      <c r="L9" s="29">
        <f aca="true" t="shared" si="2" ref="L9:L40">G9/C9*100</f>
        <v>0</v>
      </c>
    </row>
    <row r="10" spans="1:12" ht="21" customHeight="1">
      <c r="A10" s="7" t="s">
        <v>39</v>
      </c>
      <c r="B10" s="19"/>
      <c r="C10" s="50">
        <f aca="true" t="shared" si="3" ref="C10:J10">C11+C12+C13</f>
        <v>135000</v>
      </c>
      <c r="D10" s="50">
        <f t="shared" si="3"/>
        <v>0</v>
      </c>
      <c r="E10" s="50">
        <f t="shared" si="3"/>
        <v>0</v>
      </c>
      <c r="F10" s="50">
        <f t="shared" si="3"/>
        <v>135000</v>
      </c>
      <c r="G10" s="50">
        <f t="shared" si="3"/>
        <v>0</v>
      </c>
      <c r="H10" s="50">
        <f t="shared" si="3"/>
        <v>0</v>
      </c>
      <c r="I10" s="50">
        <f t="shared" si="3"/>
        <v>0</v>
      </c>
      <c r="J10" s="50">
        <f t="shared" si="3"/>
        <v>0</v>
      </c>
      <c r="K10" s="51">
        <f t="shared" si="1"/>
        <v>-135000</v>
      </c>
      <c r="L10" s="30">
        <f t="shared" si="2"/>
        <v>0</v>
      </c>
    </row>
    <row r="11" spans="1:12" ht="49.5" customHeight="1">
      <c r="A11" s="16" t="s">
        <v>3</v>
      </c>
      <c r="B11" s="36" t="s">
        <v>29</v>
      </c>
      <c r="C11" s="52">
        <f>D11+E11+F11</f>
        <v>30000</v>
      </c>
      <c r="D11" s="52"/>
      <c r="E11" s="52"/>
      <c r="F11" s="52">
        <v>30000</v>
      </c>
      <c r="G11" s="52">
        <f>H11+I11+J11</f>
        <v>0</v>
      </c>
      <c r="H11" s="52"/>
      <c r="I11" s="52"/>
      <c r="J11" s="52"/>
      <c r="K11" s="53">
        <f t="shared" si="1"/>
        <v>-30000</v>
      </c>
      <c r="L11" s="4">
        <f t="shared" si="2"/>
        <v>0</v>
      </c>
    </row>
    <row r="12" spans="1:12" ht="63.75" customHeight="1">
      <c r="A12" s="16" t="s">
        <v>4</v>
      </c>
      <c r="B12" s="36" t="s">
        <v>29</v>
      </c>
      <c r="C12" s="52">
        <f>D12+E12+F12</f>
        <v>45000</v>
      </c>
      <c r="D12" s="52"/>
      <c r="E12" s="52"/>
      <c r="F12" s="52">
        <v>45000</v>
      </c>
      <c r="G12" s="52">
        <f>H12+I12+J12</f>
        <v>0</v>
      </c>
      <c r="H12" s="52"/>
      <c r="I12" s="52"/>
      <c r="J12" s="52"/>
      <c r="K12" s="53">
        <f t="shared" si="1"/>
        <v>-45000</v>
      </c>
      <c r="L12" s="4">
        <f t="shared" si="2"/>
        <v>0</v>
      </c>
    </row>
    <row r="13" spans="1:12" ht="43.5" customHeight="1">
      <c r="A13" s="16" t="s">
        <v>5</v>
      </c>
      <c r="B13" s="36" t="s">
        <v>29</v>
      </c>
      <c r="C13" s="52">
        <f>D13+E13+F13</f>
        <v>60000</v>
      </c>
      <c r="D13" s="52"/>
      <c r="E13" s="52"/>
      <c r="F13" s="52">
        <v>60000</v>
      </c>
      <c r="G13" s="52">
        <f>H13+I13+J13</f>
        <v>0</v>
      </c>
      <c r="H13" s="52"/>
      <c r="I13" s="52"/>
      <c r="J13" s="52"/>
      <c r="K13" s="53">
        <f t="shared" si="1"/>
        <v>-60000</v>
      </c>
      <c r="L13" s="4">
        <f t="shared" si="2"/>
        <v>0</v>
      </c>
    </row>
    <row r="14" spans="1:12" ht="43.5" customHeight="1">
      <c r="A14" s="40" t="s">
        <v>6</v>
      </c>
      <c r="B14" s="36"/>
      <c r="C14" s="54">
        <f aca="true" t="shared" si="4" ref="C14:J14">C15+C16</f>
        <v>17000</v>
      </c>
      <c r="D14" s="54">
        <f t="shared" si="4"/>
        <v>0</v>
      </c>
      <c r="E14" s="54">
        <f t="shared" si="4"/>
        <v>2000</v>
      </c>
      <c r="F14" s="54">
        <f t="shared" si="4"/>
        <v>15000</v>
      </c>
      <c r="G14" s="54">
        <f t="shared" si="4"/>
        <v>0</v>
      </c>
      <c r="H14" s="54">
        <f t="shared" si="4"/>
        <v>0</v>
      </c>
      <c r="I14" s="54">
        <f t="shared" si="4"/>
        <v>0</v>
      </c>
      <c r="J14" s="54">
        <f t="shared" si="4"/>
        <v>0</v>
      </c>
      <c r="K14" s="53">
        <f t="shared" si="1"/>
        <v>-17000</v>
      </c>
      <c r="L14" s="4">
        <f t="shared" si="2"/>
        <v>0</v>
      </c>
    </row>
    <row r="15" spans="1:12" ht="48.75" customHeight="1">
      <c r="A15" s="16" t="s">
        <v>7</v>
      </c>
      <c r="B15" s="36" t="s">
        <v>29</v>
      </c>
      <c r="C15" s="52">
        <f>D15+E15+F15</f>
        <v>15000</v>
      </c>
      <c r="D15" s="52"/>
      <c r="E15" s="52"/>
      <c r="F15" s="52">
        <v>15000</v>
      </c>
      <c r="G15" s="52"/>
      <c r="H15" s="52"/>
      <c r="I15" s="52"/>
      <c r="J15" s="52"/>
      <c r="K15" s="53">
        <f t="shared" si="1"/>
        <v>-15000</v>
      </c>
      <c r="L15" s="4">
        <f t="shared" si="2"/>
        <v>0</v>
      </c>
    </row>
    <row r="16" spans="1:12" ht="48.75" customHeight="1">
      <c r="A16" s="16" t="s">
        <v>58</v>
      </c>
      <c r="B16" s="36" t="s">
        <v>29</v>
      </c>
      <c r="C16" s="52">
        <f>D16+E16+F16</f>
        <v>2000</v>
      </c>
      <c r="D16" s="52"/>
      <c r="E16" s="52">
        <v>2000</v>
      </c>
      <c r="F16" s="52"/>
      <c r="G16" s="52"/>
      <c r="H16" s="52"/>
      <c r="I16" s="52"/>
      <c r="J16" s="52"/>
      <c r="K16" s="53">
        <f t="shared" si="1"/>
        <v>-2000</v>
      </c>
      <c r="L16" s="4">
        <f t="shared" si="2"/>
        <v>0</v>
      </c>
    </row>
    <row r="17" spans="1:12" ht="48.75" customHeight="1">
      <c r="A17" s="16" t="s">
        <v>57</v>
      </c>
      <c r="B17" s="36"/>
      <c r="C17" s="52">
        <f>D17+E17+F17</f>
        <v>2000</v>
      </c>
      <c r="D17" s="52"/>
      <c r="E17" s="52">
        <v>2000</v>
      </c>
      <c r="F17" s="52"/>
      <c r="G17" s="52"/>
      <c r="H17" s="52"/>
      <c r="I17" s="52"/>
      <c r="J17" s="52"/>
      <c r="K17" s="53">
        <f t="shared" si="1"/>
        <v>-2000</v>
      </c>
      <c r="L17" s="4">
        <f t="shared" si="2"/>
        <v>0</v>
      </c>
    </row>
    <row r="18" spans="1:12" ht="30.75" customHeight="1">
      <c r="A18" s="6" t="s">
        <v>16</v>
      </c>
      <c r="B18" s="6"/>
      <c r="C18" s="48">
        <f aca="true" t="shared" si="5" ref="C18:J18">C19+C23</f>
        <v>113476.1</v>
      </c>
      <c r="D18" s="48">
        <f t="shared" si="5"/>
        <v>0</v>
      </c>
      <c r="E18" s="48">
        <f t="shared" si="5"/>
        <v>40163.9</v>
      </c>
      <c r="F18" s="48">
        <f t="shared" si="5"/>
        <v>73312.2</v>
      </c>
      <c r="G18" s="48">
        <f t="shared" si="5"/>
        <v>0</v>
      </c>
      <c r="H18" s="48">
        <f t="shared" si="5"/>
        <v>0</v>
      </c>
      <c r="I18" s="48">
        <f t="shared" si="5"/>
        <v>0</v>
      </c>
      <c r="J18" s="48">
        <f t="shared" si="5"/>
        <v>0</v>
      </c>
      <c r="K18" s="49">
        <f t="shared" si="1"/>
        <v>-113476.1</v>
      </c>
      <c r="L18" s="29">
        <f t="shared" si="2"/>
        <v>0</v>
      </c>
    </row>
    <row r="19" spans="1:12" ht="15.75" customHeight="1">
      <c r="A19" s="7" t="s">
        <v>20</v>
      </c>
      <c r="B19" s="19"/>
      <c r="C19" s="54">
        <f aca="true" t="shared" si="6" ref="C19:J19">C20+C21+C22</f>
        <v>65163.9</v>
      </c>
      <c r="D19" s="54">
        <f t="shared" si="6"/>
        <v>0</v>
      </c>
      <c r="E19" s="54">
        <f t="shared" si="6"/>
        <v>20163.9</v>
      </c>
      <c r="F19" s="54">
        <f t="shared" si="6"/>
        <v>45000</v>
      </c>
      <c r="G19" s="54">
        <f t="shared" si="6"/>
        <v>0</v>
      </c>
      <c r="H19" s="54">
        <f t="shared" si="6"/>
        <v>0</v>
      </c>
      <c r="I19" s="54">
        <f t="shared" si="6"/>
        <v>0</v>
      </c>
      <c r="J19" s="54">
        <f t="shared" si="6"/>
        <v>0</v>
      </c>
      <c r="K19" s="51">
        <f t="shared" si="1"/>
        <v>-65163.9</v>
      </c>
      <c r="L19" s="30">
        <f t="shared" si="2"/>
        <v>0</v>
      </c>
    </row>
    <row r="20" spans="1:12" ht="34.5" customHeight="1">
      <c r="A20" s="9" t="s">
        <v>36</v>
      </c>
      <c r="B20" s="36" t="s">
        <v>29</v>
      </c>
      <c r="C20" s="52">
        <f>D20+E20+F20</f>
        <v>35000</v>
      </c>
      <c r="D20" s="52"/>
      <c r="E20" s="52"/>
      <c r="F20" s="52">
        <v>35000</v>
      </c>
      <c r="G20" s="52">
        <f>H20+I20+J20</f>
        <v>0</v>
      </c>
      <c r="H20" s="52"/>
      <c r="I20" s="52"/>
      <c r="J20" s="52"/>
      <c r="K20" s="53">
        <f t="shared" si="1"/>
        <v>-35000</v>
      </c>
      <c r="L20" s="4">
        <f t="shared" si="2"/>
        <v>0</v>
      </c>
    </row>
    <row r="21" spans="1:12" ht="48.75" customHeight="1">
      <c r="A21" s="9" t="s">
        <v>38</v>
      </c>
      <c r="B21" s="36" t="s">
        <v>29</v>
      </c>
      <c r="C21" s="52">
        <f>D21+E21+F21</f>
        <v>10000</v>
      </c>
      <c r="D21" s="52"/>
      <c r="E21" s="52"/>
      <c r="F21" s="52">
        <v>10000</v>
      </c>
      <c r="G21" s="52">
        <f>H21+I21+J21</f>
        <v>0</v>
      </c>
      <c r="H21" s="52"/>
      <c r="I21" s="52"/>
      <c r="J21" s="52"/>
      <c r="K21" s="53">
        <f t="shared" si="1"/>
        <v>-10000</v>
      </c>
      <c r="L21" s="4">
        <f t="shared" si="2"/>
        <v>0</v>
      </c>
    </row>
    <row r="22" spans="1:12" ht="30.75" customHeight="1">
      <c r="A22" s="15" t="s">
        <v>37</v>
      </c>
      <c r="B22" s="36" t="s">
        <v>29</v>
      </c>
      <c r="C22" s="52">
        <f>D22+E22+F22</f>
        <v>20163.9</v>
      </c>
      <c r="D22" s="52"/>
      <c r="E22" s="52">
        <v>20163.9</v>
      </c>
      <c r="F22" s="52"/>
      <c r="G22" s="52">
        <f>H22+I22+J22</f>
        <v>0</v>
      </c>
      <c r="H22" s="52"/>
      <c r="I22" s="52"/>
      <c r="J22" s="52"/>
      <c r="K22" s="53">
        <f t="shared" si="1"/>
        <v>-20163.9</v>
      </c>
      <c r="L22" s="4">
        <f t="shared" si="2"/>
        <v>0</v>
      </c>
    </row>
    <row r="23" spans="1:12" ht="17.25" customHeight="1">
      <c r="A23" s="7" t="s">
        <v>13</v>
      </c>
      <c r="B23" s="19"/>
      <c r="C23" s="54">
        <f aca="true" t="shared" si="7" ref="C23:J23">C24+C25+C26</f>
        <v>48312.2</v>
      </c>
      <c r="D23" s="54">
        <f t="shared" si="7"/>
        <v>0</v>
      </c>
      <c r="E23" s="54">
        <f t="shared" si="7"/>
        <v>20000</v>
      </c>
      <c r="F23" s="54">
        <f t="shared" si="7"/>
        <v>28312.2</v>
      </c>
      <c r="G23" s="54">
        <f t="shared" si="7"/>
        <v>0</v>
      </c>
      <c r="H23" s="54">
        <f t="shared" si="7"/>
        <v>0</v>
      </c>
      <c r="I23" s="54">
        <f t="shared" si="7"/>
        <v>0</v>
      </c>
      <c r="J23" s="54">
        <f t="shared" si="7"/>
        <v>0</v>
      </c>
      <c r="K23" s="53">
        <f t="shared" si="1"/>
        <v>-48312.2</v>
      </c>
      <c r="L23" s="4">
        <f t="shared" si="2"/>
        <v>0</v>
      </c>
    </row>
    <row r="24" spans="1:12" ht="45.75" customHeight="1">
      <c r="A24" s="9" t="s">
        <v>61</v>
      </c>
      <c r="B24" s="36" t="s">
        <v>29</v>
      </c>
      <c r="C24" s="55">
        <f>D24+E24+F24</f>
        <v>3000</v>
      </c>
      <c r="D24" s="55"/>
      <c r="E24" s="55"/>
      <c r="F24" s="55">
        <v>3000</v>
      </c>
      <c r="G24" s="55">
        <f>H24+I24+J24</f>
        <v>0</v>
      </c>
      <c r="H24" s="55"/>
      <c r="I24" s="55"/>
      <c r="J24" s="55"/>
      <c r="K24" s="55">
        <f t="shared" si="1"/>
        <v>-3000</v>
      </c>
      <c r="L24" s="12">
        <f t="shared" si="2"/>
        <v>0</v>
      </c>
    </row>
    <row r="25" spans="1:12" ht="63.75" customHeight="1">
      <c r="A25" s="9" t="s">
        <v>63</v>
      </c>
      <c r="B25" s="36" t="s">
        <v>29</v>
      </c>
      <c r="C25" s="55">
        <f>D25+E25+F25</f>
        <v>43312.2</v>
      </c>
      <c r="D25" s="55"/>
      <c r="E25" s="55">
        <v>20000</v>
      </c>
      <c r="F25" s="55">
        <v>23312.2</v>
      </c>
      <c r="G25" s="55">
        <f>H25+I25+J25</f>
        <v>0</v>
      </c>
      <c r="H25" s="55"/>
      <c r="I25" s="55"/>
      <c r="J25" s="55"/>
      <c r="K25" s="55">
        <f t="shared" si="1"/>
        <v>-43312.2</v>
      </c>
      <c r="L25" s="12">
        <f t="shared" si="2"/>
        <v>0</v>
      </c>
    </row>
    <row r="26" spans="1:12" ht="113.25" customHeight="1">
      <c r="A26" s="39" t="s">
        <v>94</v>
      </c>
      <c r="B26" s="36" t="s">
        <v>29</v>
      </c>
      <c r="C26" s="55">
        <f>D26+E26+F26</f>
        <v>2000</v>
      </c>
      <c r="D26" s="55"/>
      <c r="E26" s="55"/>
      <c r="F26" s="55">
        <v>2000</v>
      </c>
      <c r="G26" s="55">
        <f>H26+I26+J26</f>
        <v>0</v>
      </c>
      <c r="H26" s="55"/>
      <c r="I26" s="55"/>
      <c r="J26" s="55"/>
      <c r="K26" s="55">
        <f t="shared" si="1"/>
        <v>-2000</v>
      </c>
      <c r="L26" s="12">
        <f t="shared" si="2"/>
        <v>0</v>
      </c>
    </row>
    <row r="27" spans="1:12" ht="18" customHeight="1">
      <c r="A27" s="11" t="s">
        <v>17</v>
      </c>
      <c r="B27" s="37"/>
      <c r="C27" s="56">
        <f aca="true" t="shared" si="8" ref="C27:J27">C28+C50</f>
        <v>306447.3</v>
      </c>
      <c r="D27" s="56">
        <f t="shared" si="8"/>
        <v>0</v>
      </c>
      <c r="E27" s="56">
        <f t="shared" si="8"/>
        <v>21550</v>
      </c>
      <c r="F27" s="56">
        <f t="shared" si="8"/>
        <v>284897.3</v>
      </c>
      <c r="G27" s="56">
        <f t="shared" si="8"/>
        <v>0</v>
      </c>
      <c r="H27" s="56">
        <f t="shared" si="8"/>
        <v>0</v>
      </c>
      <c r="I27" s="56">
        <f t="shared" si="8"/>
        <v>0</v>
      </c>
      <c r="J27" s="56">
        <f t="shared" si="8"/>
        <v>0</v>
      </c>
      <c r="K27" s="56">
        <f t="shared" si="1"/>
        <v>-306447.3</v>
      </c>
      <c r="L27" s="13">
        <f t="shared" si="2"/>
        <v>0</v>
      </c>
    </row>
    <row r="28" spans="1:12" ht="18" customHeight="1">
      <c r="A28" s="7" t="s">
        <v>14</v>
      </c>
      <c r="B28" s="19"/>
      <c r="C28" s="50">
        <f aca="true" t="shared" si="9" ref="C28:J28">C29+C31+C33+C35+C37+C39+C41+C42+C44+C46+C48</f>
        <v>296147.3</v>
      </c>
      <c r="D28" s="50">
        <f t="shared" si="9"/>
        <v>0</v>
      </c>
      <c r="E28" s="50">
        <f t="shared" si="9"/>
        <v>11250</v>
      </c>
      <c r="F28" s="50">
        <f t="shared" si="9"/>
        <v>284897.3</v>
      </c>
      <c r="G28" s="50">
        <f t="shared" si="9"/>
        <v>0</v>
      </c>
      <c r="H28" s="50">
        <f t="shared" si="9"/>
        <v>0</v>
      </c>
      <c r="I28" s="50">
        <f t="shared" si="9"/>
        <v>0</v>
      </c>
      <c r="J28" s="50">
        <f t="shared" si="9"/>
        <v>0</v>
      </c>
      <c r="K28" s="50">
        <f t="shared" si="1"/>
        <v>-296147.3</v>
      </c>
      <c r="L28" s="32">
        <f t="shared" si="2"/>
        <v>0</v>
      </c>
    </row>
    <row r="29" spans="1:12" ht="66.75" customHeight="1">
      <c r="A29" s="8" t="s">
        <v>42</v>
      </c>
      <c r="B29" s="36" t="s">
        <v>29</v>
      </c>
      <c r="C29" s="55">
        <f aca="true" t="shared" si="10" ref="C29:C46">D29+E29+F29</f>
        <v>14630.4</v>
      </c>
      <c r="D29" s="55"/>
      <c r="E29" s="55"/>
      <c r="F29" s="55">
        <v>14630.4</v>
      </c>
      <c r="G29" s="55">
        <f>H29+I29+J29</f>
        <v>0</v>
      </c>
      <c r="H29" s="55"/>
      <c r="I29" s="55"/>
      <c r="J29" s="55"/>
      <c r="K29" s="55">
        <f t="shared" si="1"/>
        <v>-14630.4</v>
      </c>
      <c r="L29" s="12">
        <f t="shared" si="2"/>
        <v>0</v>
      </c>
    </row>
    <row r="30" spans="1:12" ht="45.75" customHeight="1">
      <c r="A30" s="41" t="s">
        <v>64</v>
      </c>
      <c r="B30" s="36"/>
      <c r="C30" s="55">
        <f t="shared" si="10"/>
        <v>188</v>
      </c>
      <c r="D30" s="55"/>
      <c r="E30" s="55"/>
      <c r="F30" s="55">
        <v>188</v>
      </c>
      <c r="G30" s="55">
        <f>H30+I30+J30</f>
        <v>0</v>
      </c>
      <c r="H30" s="55"/>
      <c r="I30" s="55"/>
      <c r="J30" s="55"/>
      <c r="K30" s="55">
        <f t="shared" si="1"/>
        <v>-188</v>
      </c>
      <c r="L30" s="12">
        <f t="shared" si="2"/>
        <v>0</v>
      </c>
    </row>
    <row r="31" spans="1:12" ht="81.75" customHeight="1">
      <c r="A31" s="8" t="s">
        <v>43</v>
      </c>
      <c r="B31" s="36" t="s">
        <v>29</v>
      </c>
      <c r="C31" s="55">
        <f t="shared" si="10"/>
        <v>105512.5</v>
      </c>
      <c r="D31" s="55"/>
      <c r="E31" s="55"/>
      <c r="F31" s="55">
        <v>105512.5</v>
      </c>
      <c r="G31" s="55"/>
      <c r="H31" s="55"/>
      <c r="I31" s="55"/>
      <c r="J31" s="55"/>
      <c r="K31" s="55">
        <f t="shared" si="1"/>
        <v>-105512.5</v>
      </c>
      <c r="L31" s="12">
        <f t="shared" si="2"/>
        <v>0</v>
      </c>
    </row>
    <row r="32" spans="1:12" ht="47.25" customHeight="1">
      <c r="A32" s="41" t="s">
        <v>65</v>
      </c>
      <c r="B32" s="36"/>
      <c r="C32" s="55">
        <f t="shared" si="10"/>
        <v>1478</v>
      </c>
      <c r="D32" s="55"/>
      <c r="E32" s="55"/>
      <c r="F32" s="55">
        <v>1478</v>
      </c>
      <c r="G32" s="55">
        <f aca="true" t="shared" si="11" ref="G32:G49">H32+I32+J32</f>
        <v>0</v>
      </c>
      <c r="H32" s="55"/>
      <c r="I32" s="55"/>
      <c r="J32" s="55"/>
      <c r="K32" s="55">
        <f t="shared" si="1"/>
        <v>-1478</v>
      </c>
      <c r="L32" s="12">
        <f t="shared" si="2"/>
        <v>0</v>
      </c>
    </row>
    <row r="33" spans="1:12" ht="63" customHeight="1">
      <c r="A33" s="8" t="s">
        <v>44</v>
      </c>
      <c r="B33" s="36" t="s">
        <v>29</v>
      </c>
      <c r="C33" s="55">
        <f t="shared" si="10"/>
        <v>27119.8</v>
      </c>
      <c r="D33" s="55"/>
      <c r="E33" s="55">
        <v>11250</v>
      </c>
      <c r="F33" s="55">
        <v>15869.8</v>
      </c>
      <c r="G33" s="55">
        <f t="shared" si="11"/>
        <v>0</v>
      </c>
      <c r="H33" s="55"/>
      <c r="I33" s="55"/>
      <c r="J33" s="55"/>
      <c r="K33" s="55">
        <f t="shared" si="1"/>
        <v>-27119.8</v>
      </c>
      <c r="L33" s="12">
        <f t="shared" si="2"/>
        <v>0</v>
      </c>
    </row>
    <row r="34" spans="1:12" ht="47.25" customHeight="1">
      <c r="A34" s="8" t="s">
        <v>66</v>
      </c>
      <c r="B34" s="36"/>
      <c r="C34" s="55">
        <f t="shared" si="10"/>
        <v>348000</v>
      </c>
      <c r="D34" s="55"/>
      <c r="E34" s="55"/>
      <c r="F34" s="55">
        <v>348000</v>
      </c>
      <c r="G34" s="55">
        <f t="shared" si="11"/>
        <v>0</v>
      </c>
      <c r="H34" s="55"/>
      <c r="I34" s="55"/>
      <c r="J34" s="55"/>
      <c r="K34" s="55">
        <f t="shared" si="1"/>
        <v>-348000</v>
      </c>
      <c r="L34" s="12">
        <f t="shared" si="2"/>
        <v>0</v>
      </c>
    </row>
    <row r="35" spans="1:12" ht="63" customHeight="1">
      <c r="A35" s="44" t="s">
        <v>67</v>
      </c>
      <c r="B35" s="36" t="s">
        <v>29</v>
      </c>
      <c r="C35" s="55">
        <f t="shared" si="10"/>
        <v>87884.6</v>
      </c>
      <c r="D35" s="55"/>
      <c r="E35" s="55"/>
      <c r="F35" s="55">
        <v>87884.6</v>
      </c>
      <c r="G35" s="55">
        <f t="shared" si="11"/>
        <v>0</v>
      </c>
      <c r="H35" s="55"/>
      <c r="I35" s="55"/>
      <c r="J35" s="55"/>
      <c r="K35" s="55">
        <f t="shared" si="1"/>
        <v>-87884.6</v>
      </c>
      <c r="L35" s="12">
        <f t="shared" si="2"/>
        <v>0</v>
      </c>
    </row>
    <row r="36" spans="1:12" ht="51.75" customHeight="1">
      <c r="A36" s="8" t="s">
        <v>68</v>
      </c>
      <c r="B36" s="36"/>
      <c r="C36" s="55">
        <f t="shared" si="10"/>
        <v>1128</v>
      </c>
      <c r="D36" s="55"/>
      <c r="E36" s="55"/>
      <c r="F36" s="55">
        <v>1128</v>
      </c>
      <c r="G36" s="55">
        <f t="shared" si="11"/>
        <v>0</v>
      </c>
      <c r="H36" s="55"/>
      <c r="I36" s="55"/>
      <c r="J36" s="55"/>
      <c r="K36" s="55">
        <f t="shared" si="1"/>
        <v>-1128</v>
      </c>
      <c r="L36" s="12">
        <f t="shared" si="2"/>
        <v>0</v>
      </c>
    </row>
    <row r="37" spans="1:12" ht="78" customHeight="1">
      <c r="A37" s="8" t="s">
        <v>45</v>
      </c>
      <c r="B37" s="36" t="s">
        <v>29</v>
      </c>
      <c r="C37" s="55">
        <f t="shared" si="10"/>
        <v>10000</v>
      </c>
      <c r="D37" s="55"/>
      <c r="E37" s="55"/>
      <c r="F37" s="55">
        <v>10000</v>
      </c>
      <c r="G37" s="55">
        <f t="shared" si="11"/>
        <v>0</v>
      </c>
      <c r="H37" s="55"/>
      <c r="I37" s="55"/>
      <c r="J37" s="55"/>
      <c r="K37" s="55">
        <f t="shared" si="1"/>
        <v>-10000</v>
      </c>
      <c r="L37" s="12">
        <f t="shared" si="2"/>
        <v>0</v>
      </c>
    </row>
    <row r="38" spans="1:12" ht="49.5" customHeight="1">
      <c r="A38" s="8" t="s">
        <v>69</v>
      </c>
      <c r="B38" s="36"/>
      <c r="C38" s="55">
        <f t="shared" si="10"/>
        <v>316</v>
      </c>
      <c r="D38" s="55"/>
      <c r="E38" s="55"/>
      <c r="F38" s="55">
        <v>316</v>
      </c>
      <c r="G38" s="55">
        <f t="shared" si="11"/>
        <v>0</v>
      </c>
      <c r="H38" s="55"/>
      <c r="I38" s="55"/>
      <c r="J38" s="55"/>
      <c r="K38" s="55">
        <f t="shared" si="1"/>
        <v>-316</v>
      </c>
      <c r="L38" s="12">
        <f t="shared" si="2"/>
        <v>0</v>
      </c>
    </row>
    <row r="39" spans="1:12" ht="80.25" customHeight="1">
      <c r="A39" s="9" t="s">
        <v>70</v>
      </c>
      <c r="B39" s="36" t="s">
        <v>29</v>
      </c>
      <c r="C39" s="55">
        <f t="shared" si="10"/>
        <v>10000</v>
      </c>
      <c r="D39" s="55"/>
      <c r="E39" s="55"/>
      <c r="F39" s="55">
        <v>10000</v>
      </c>
      <c r="G39" s="55">
        <f t="shared" si="11"/>
        <v>0</v>
      </c>
      <c r="H39" s="55"/>
      <c r="I39" s="55"/>
      <c r="J39" s="55"/>
      <c r="K39" s="55">
        <f t="shared" si="1"/>
        <v>-10000</v>
      </c>
      <c r="L39" s="12">
        <f t="shared" si="2"/>
        <v>0</v>
      </c>
    </row>
    <row r="40" spans="1:12" ht="50.25" customHeight="1">
      <c r="A40" s="8" t="s">
        <v>71</v>
      </c>
      <c r="B40" s="36"/>
      <c r="C40" s="55">
        <f t="shared" si="10"/>
        <v>459</v>
      </c>
      <c r="D40" s="55"/>
      <c r="E40" s="55"/>
      <c r="F40" s="57">
        <v>459</v>
      </c>
      <c r="G40" s="55">
        <f t="shared" si="11"/>
        <v>0</v>
      </c>
      <c r="H40" s="55"/>
      <c r="I40" s="55"/>
      <c r="J40" s="55"/>
      <c r="K40" s="55">
        <f t="shared" si="1"/>
        <v>-459</v>
      </c>
      <c r="L40" s="12">
        <f t="shared" si="2"/>
        <v>0</v>
      </c>
    </row>
    <row r="41" spans="1:12" ht="78.75" customHeight="1">
      <c r="A41" s="8" t="s">
        <v>72</v>
      </c>
      <c r="B41" s="36" t="s">
        <v>29</v>
      </c>
      <c r="C41" s="55">
        <f t="shared" si="10"/>
        <v>18000</v>
      </c>
      <c r="D41" s="55"/>
      <c r="E41" s="55"/>
      <c r="F41" s="55">
        <v>18000</v>
      </c>
      <c r="G41" s="55">
        <f t="shared" si="11"/>
        <v>0</v>
      </c>
      <c r="H41" s="55"/>
      <c r="I41" s="55"/>
      <c r="J41" s="55"/>
      <c r="K41" s="55">
        <f aca="true" t="shared" si="12" ref="K41:K69">G41-C41</f>
        <v>-18000</v>
      </c>
      <c r="L41" s="12">
        <f aca="true" t="shared" si="13" ref="L41:L69">G41/C41*100</f>
        <v>0</v>
      </c>
    </row>
    <row r="42" spans="1:12" ht="129.75" customHeight="1">
      <c r="A42" s="8" t="s">
        <v>55</v>
      </c>
      <c r="B42" s="36" t="s">
        <v>29</v>
      </c>
      <c r="C42" s="55">
        <f t="shared" si="10"/>
        <v>10000</v>
      </c>
      <c r="D42" s="55"/>
      <c r="E42" s="55"/>
      <c r="F42" s="55">
        <v>10000</v>
      </c>
      <c r="G42" s="55">
        <f t="shared" si="11"/>
        <v>0</v>
      </c>
      <c r="H42" s="55"/>
      <c r="I42" s="55"/>
      <c r="J42" s="55"/>
      <c r="K42" s="55">
        <f t="shared" si="12"/>
        <v>-10000</v>
      </c>
      <c r="L42" s="12">
        <f t="shared" si="13"/>
        <v>0</v>
      </c>
    </row>
    <row r="43" spans="1:12" ht="48.75" customHeight="1">
      <c r="A43" s="8" t="s">
        <v>68</v>
      </c>
      <c r="B43" s="36" t="s">
        <v>29</v>
      </c>
      <c r="C43" s="55">
        <f t="shared" si="10"/>
        <v>1715.6</v>
      </c>
      <c r="D43" s="55"/>
      <c r="E43" s="55"/>
      <c r="F43" s="55">
        <v>1715.6</v>
      </c>
      <c r="G43" s="55">
        <f t="shared" si="11"/>
        <v>0</v>
      </c>
      <c r="H43" s="55"/>
      <c r="I43" s="55"/>
      <c r="J43" s="55"/>
      <c r="K43" s="55">
        <f t="shared" si="12"/>
        <v>-1715.6</v>
      </c>
      <c r="L43" s="12">
        <f t="shared" si="13"/>
        <v>0</v>
      </c>
    </row>
    <row r="44" spans="1:12" ht="126" customHeight="1">
      <c r="A44" s="8" t="s">
        <v>56</v>
      </c>
      <c r="B44" s="36" t="s">
        <v>29</v>
      </c>
      <c r="C44" s="55">
        <f t="shared" si="10"/>
        <v>10000</v>
      </c>
      <c r="D44" s="55"/>
      <c r="E44" s="55"/>
      <c r="F44" s="55">
        <v>10000</v>
      </c>
      <c r="G44" s="55">
        <f t="shared" si="11"/>
        <v>0</v>
      </c>
      <c r="H44" s="55"/>
      <c r="I44" s="55"/>
      <c r="J44" s="55"/>
      <c r="K44" s="55">
        <f t="shared" si="12"/>
        <v>-10000</v>
      </c>
      <c r="L44" s="12">
        <f t="shared" si="13"/>
        <v>0</v>
      </c>
    </row>
    <row r="45" spans="1:12" ht="48.75" customHeight="1">
      <c r="A45" s="8" t="s">
        <v>69</v>
      </c>
      <c r="B45" s="36"/>
      <c r="C45" s="55">
        <f t="shared" si="10"/>
        <v>128</v>
      </c>
      <c r="D45" s="55"/>
      <c r="E45" s="55"/>
      <c r="F45" s="55">
        <v>128</v>
      </c>
      <c r="G45" s="55">
        <f t="shared" si="11"/>
        <v>0</v>
      </c>
      <c r="H45" s="55"/>
      <c r="I45" s="55"/>
      <c r="J45" s="55"/>
      <c r="K45" s="55">
        <f t="shared" si="12"/>
        <v>-128</v>
      </c>
      <c r="L45" s="12">
        <f t="shared" si="13"/>
        <v>0</v>
      </c>
    </row>
    <row r="46" spans="1:12" ht="66.75" customHeight="1">
      <c r="A46" s="8" t="s">
        <v>48</v>
      </c>
      <c r="B46" s="36" t="s">
        <v>29</v>
      </c>
      <c r="C46" s="55">
        <f t="shared" si="10"/>
        <v>1500</v>
      </c>
      <c r="D46" s="55"/>
      <c r="E46" s="55"/>
      <c r="F46" s="55">
        <v>1500</v>
      </c>
      <c r="G46" s="55">
        <f t="shared" si="11"/>
        <v>0</v>
      </c>
      <c r="H46" s="55"/>
      <c r="I46" s="55"/>
      <c r="J46" s="58"/>
      <c r="K46" s="55">
        <f t="shared" si="12"/>
        <v>-1500</v>
      </c>
      <c r="L46" s="12">
        <f t="shared" si="13"/>
        <v>0</v>
      </c>
    </row>
    <row r="47" spans="1:12" ht="47.25" customHeight="1">
      <c r="A47" s="9" t="s">
        <v>69</v>
      </c>
      <c r="B47" s="36"/>
      <c r="C47" s="55">
        <f>C48</f>
        <v>1500</v>
      </c>
      <c r="D47" s="55">
        <f>D48</f>
        <v>0</v>
      </c>
      <c r="E47" s="55">
        <f>E48</f>
        <v>0</v>
      </c>
      <c r="F47" s="55">
        <v>1500</v>
      </c>
      <c r="G47" s="55">
        <f t="shared" si="11"/>
        <v>0</v>
      </c>
      <c r="H47" s="55">
        <f>H48</f>
        <v>0</v>
      </c>
      <c r="I47" s="55">
        <f>I48</f>
        <v>0</v>
      </c>
      <c r="J47" s="59"/>
      <c r="K47" s="55">
        <f t="shared" si="12"/>
        <v>-1500</v>
      </c>
      <c r="L47" s="32">
        <f t="shared" si="13"/>
        <v>0</v>
      </c>
    </row>
    <row r="48" spans="1:12" ht="62.25" customHeight="1">
      <c r="A48" s="9" t="s">
        <v>78</v>
      </c>
      <c r="B48" s="36" t="s">
        <v>29</v>
      </c>
      <c r="C48" s="55">
        <f>D48+E48+F48</f>
        <v>1500</v>
      </c>
      <c r="D48" s="55"/>
      <c r="E48" s="55"/>
      <c r="F48" s="55">
        <v>1500</v>
      </c>
      <c r="G48" s="55">
        <f t="shared" si="11"/>
        <v>0</v>
      </c>
      <c r="H48" s="55"/>
      <c r="I48" s="55"/>
      <c r="J48" s="55"/>
      <c r="K48" s="55">
        <f t="shared" si="12"/>
        <v>-1500</v>
      </c>
      <c r="L48" s="12">
        <f t="shared" si="13"/>
        <v>0</v>
      </c>
    </row>
    <row r="49" spans="1:12" ht="46.5" customHeight="1">
      <c r="A49" s="9" t="s">
        <v>69</v>
      </c>
      <c r="B49" s="36"/>
      <c r="C49" s="55">
        <f>D49+E49+F49</f>
        <v>1500</v>
      </c>
      <c r="D49" s="55"/>
      <c r="E49" s="55"/>
      <c r="F49" s="55">
        <v>1500</v>
      </c>
      <c r="G49" s="55">
        <f t="shared" si="11"/>
        <v>0</v>
      </c>
      <c r="H49" s="55"/>
      <c r="I49" s="55"/>
      <c r="J49" s="55"/>
      <c r="K49" s="55">
        <f t="shared" si="12"/>
        <v>-1500</v>
      </c>
      <c r="L49" s="12">
        <f t="shared" si="13"/>
        <v>0</v>
      </c>
    </row>
    <row r="50" spans="1:12" ht="29.25" customHeight="1">
      <c r="A50" s="10" t="s">
        <v>40</v>
      </c>
      <c r="B50" s="36"/>
      <c r="C50" s="55">
        <f aca="true" t="shared" si="14" ref="C50:J50">C51</f>
        <v>10300</v>
      </c>
      <c r="D50" s="55">
        <f t="shared" si="14"/>
        <v>0</v>
      </c>
      <c r="E50" s="55">
        <f t="shared" si="14"/>
        <v>10300</v>
      </c>
      <c r="F50" s="55">
        <f t="shared" si="14"/>
        <v>0</v>
      </c>
      <c r="G50" s="55">
        <f t="shared" si="14"/>
        <v>0</v>
      </c>
      <c r="H50" s="55">
        <f t="shared" si="14"/>
        <v>0</v>
      </c>
      <c r="I50" s="55">
        <f t="shared" si="14"/>
        <v>0</v>
      </c>
      <c r="J50" s="55">
        <f t="shared" si="14"/>
        <v>0</v>
      </c>
      <c r="K50" s="55">
        <f t="shared" si="12"/>
        <v>-10300</v>
      </c>
      <c r="L50" s="12">
        <f t="shared" si="13"/>
        <v>0</v>
      </c>
    </row>
    <row r="51" spans="1:12" ht="37.5" customHeight="1">
      <c r="A51" s="9" t="s">
        <v>41</v>
      </c>
      <c r="B51" s="36" t="s">
        <v>29</v>
      </c>
      <c r="C51" s="55">
        <f>D51+E51+F51</f>
        <v>10300</v>
      </c>
      <c r="D51" s="55"/>
      <c r="E51" s="55">
        <v>10300</v>
      </c>
      <c r="F51" s="55"/>
      <c r="G51" s="55"/>
      <c r="H51" s="55"/>
      <c r="I51" s="55"/>
      <c r="J51" s="55"/>
      <c r="K51" s="55">
        <f t="shared" si="12"/>
        <v>-10300</v>
      </c>
      <c r="L51" s="12">
        <f t="shared" si="13"/>
        <v>0</v>
      </c>
    </row>
    <row r="52" spans="1:12" ht="24" customHeight="1">
      <c r="A52" s="33" t="s">
        <v>18</v>
      </c>
      <c r="B52" s="38"/>
      <c r="C52" s="56">
        <f aca="true" t="shared" si="15" ref="C52:F53">C53</f>
        <v>21707.4</v>
      </c>
      <c r="D52" s="56">
        <f t="shared" si="15"/>
        <v>0</v>
      </c>
      <c r="E52" s="56">
        <f t="shared" si="15"/>
        <v>21707.4</v>
      </c>
      <c r="F52" s="56">
        <f t="shared" si="15"/>
        <v>0</v>
      </c>
      <c r="G52" s="60">
        <f>H52+I52+J52</f>
        <v>0</v>
      </c>
      <c r="H52" s="56">
        <f aca="true" t="shared" si="16" ref="H52:J53">H53</f>
        <v>0</v>
      </c>
      <c r="I52" s="56">
        <f t="shared" si="16"/>
        <v>0</v>
      </c>
      <c r="J52" s="56">
        <f t="shared" si="16"/>
        <v>0</v>
      </c>
      <c r="K52" s="56">
        <f t="shared" si="12"/>
        <v>-21707.4</v>
      </c>
      <c r="L52" s="13">
        <f t="shared" si="13"/>
        <v>0</v>
      </c>
    </row>
    <row r="53" spans="1:12" ht="24" customHeight="1">
      <c r="A53" s="10" t="s">
        <v>34</v>
      </c>
      <c r="B53" s="36"/>
      <c r="C53" s="55">
        <f t="shared" si="15"/>
        <v>21707.4</v>
      </c>
      <c r="D53" s="55">
        <f t="shared" si="15"/>
        <v>0</v>
      </c>
      <c r="E53" s="55">
        <f t="shared" si="15"/>
        <v>21707.4</v>
      </c>
      <c r="F53" s="55">
        <f t="shared" si="15"/>
        <v>0</v>
      </c>
      <c r="G53" s="55">
        <f>H53+I53+J53</f>
        <v>0</v>
      </c>
      <c r="H53" s="55">
        <f t="shared" si="16"/>
        <v>0</v>
      </c>
      <c r="I53" s="55">
        <f t="shared" si="16"/>
        <v>0</v>
      </c>
      <c r="J53" s="55">
        <f t="shared" si="16"/>
        <v>0</v>
      </c>
      <c r="K53" s="50">
        <f t="shared" si="12"/>
        <v>-21707.4</v>
      </c>
      <c r="L53" s="32">
        <f t="shared" si="13"/>
        <v>0</v>
      </c>
    </row>
    <row r="54" spans="1:12" ht="35.25" customHeight="1">
      <c r="A54" s="9" t="s">
        <v>35</v>
      </c>
      <c r="B54" s="36" t="s">
        <v>29</v>
      </c>
      <c r="C54" s="55">
        <f>D54+E54+F54</f>
        <v>21707.4</v>
      </c>
      <c r="D54" s="55"/>
      <c r="E54" s="55">
        <v>21707.4</v>
      </c>
      <c r="F54" s="55"/>
      <c r="G54" s="55">
        <f>H54+I54+J54</f>
        <v>0</v>
      </c>
      <c r="H54" s="55"/>
      <c r="I54" s="55"/>
      <c r="J54" s="55"/>
      <c r="K54" s="50">
        <f t="shared" si="12"/>
        <v>-21707.4</v>
      </c>
      <c r="L54" s="32">
        <f t="shared" si="13"/>
        <v>0</v>
      </c>
    </row>
    <row r="55" spans="1:12" ht="35.25" customHeight="1">
      <c r="A55" s="6" t="s">
        <v>32</v>
      </c>
      <c r="B55" s="6"/>
      <c r="C55" s="56">
        <f aca="true" t="shared" si="17" ref="C55:J55">C56+C59</f>
        <v>38803.2</v>
      </c>
      <c r="D55" s="56">
        <f t="shared" si="17"/>
        <v>0</v>
      </c>
      <c r="E55" s="56">
        <f t="shared" si="17"/>
        <v>0</v>
      </c>
      <c r="F55" s="56">
        <f t="shared" si="17"/>
        <v>38803.2</v>
      </c>
      <c r="G55" s="56">
        <f t="shared" si="17"/>
        <v>0</v>
      </c>
      <c r="H55" s="56">
        <f t="shared" si="17"/>
        <v>0</v>
      </c>
      <c r="I55" s="56">
        <f t="shared" si="17"/>
        <v>0</v>
      </c>
      <c r="J55" s="56">
        <f t="shared" si="17"/>
        <v>0</v>
      </c>
      <c r="K55" s="56">
        <f t="shared" si="12"/>
        <v>-38803.2</v>
      </c>
      <c r="L55" s="13">
        <f t="shared" si="13"/>
        <v>0</v>
      </c>
    </row>
    <row r="56" spans="1:12" ht="17.25" customHeight="1">
      <c r="A56" s="7" t="s">
        <v>49</v>
      </c>
      <c r="B56" s="19"/>
      <c r="C56" s="50">
        <f aca="true" t="shared" si="18" ref="C56:J56">C57+C58</f>
        <v>8600</v>
      </c>
      <c r="D56" s="50">
        <f t="shared" si="18"/>
        <v>0</v>
      </c>
      <c r="E56" s="50">
        <f t="shared" si="18"/>
        <v>0</v>
      </c>
      <c r="F56" s="50">
        <f t="shared" si="18"/>
        <v>8600</v>
      </c>
      <c r="G56" s="50">
        <f t="shared" si="18"/>
        <v>0</v>
      </c>
      <c r="H56" s="50">
        <f t="shared" si="18"/>
        <v>0</v>
      </c>
      <c r="I56" s="50">
        <f t="shared" si="18"/>
        <v>0</v>
      </c>
      <c r="J56" s="50">
        <f t="shared" si="18"/>
        <v>0</v>
      </c>
      <c r="K56" s="50">
        <f t="shared" si="12"/>
        <v>-8600</v>
      </c>
      <c r="L56" s="32">
        <f t="shared" si="13"/>
        <v>0</v>
      </c>
    </row>
    <row r="57" spans="1:12" ht="39.75" customHeight="1">
      <c r="A57" s="8" t="s">
        <v>50</v>
      </c>
      <c r="B57" s="36" t="s">
        <v>29</v>
      </c>
      <c r="C57" s="55">
        <f>D57+E57+F57</f>
        <v>6600</v>
      </c>
      <c r="D57" s="55"/>
      <c r="E57" s="55"/>
      <c r="F57" s="55">
        <v>6600</v>
      </c>
      <c r="G57" s="55">
        <f>H57+I57+J57</f>
        <v>0</v>
      </c>
      <c r="H57" s="55"/>
      <c r="I57" s="55"/>
      <c r="J57" s="55"/>
      <c r="K57" s="55">
        <f t="shared" si="12"/>
        <v>-6600</v>
      </c>
      <c r="L57" s="12">
        <f t="shared" si="13"/>
        <v>0</v>
      </c>
    </row>
    <row r="58" spans="1:12" ht="75.75" customHeight="1">
      <c r="A58" s="44" t="s">
        <v>73</v>
      </c>
      <c r="B58" s="36" t="s">
        <v>29</v>
      </c>
      <c r="C58" s="55">
        <f>D58+E58+F58</f>
        <v>2000</v>
      </c>
      <c r="D58" s="55"/>
      <c r="E58" s="55"/>
      <c r="F58" s="55">
        <v>2000</v>
      </c>
      <c r="G58" s="55">
        <f>H58+I58+J58</f>
        <v>0</v>
      </c>
      <c r="H58" s="55"/>
      <c r="I58" s="55"/>
      <c r="J58" s="55"/>
      <c r="K58" s="55">
        <f t="shared" si="12"/>
        <v>-2000</v>
      </c>
      <c r="L58" s="12">
        <f t="shared" si="13"/>
        <v>0</v>
      </c>
    </row>
    <row r="59" spans="1:12" ht="27" customHeight="1">
      <c r="A59" s="7" t="s">
        <v>33</v>
      </c>
      <c r="B59" s="36"/>
      <c r="C59" s="50">
        <f>C60+C62+C64+C66+C67+C68</f>
        <v>30203.2</v>
      </c>
      <c r="D59" s="50">
        <f aca="true" t="shared" si="19" ref="D59:J59">D60+D62+D64+D66+D67+D68</f>
        <v>0</v>
      </c>
      <c r="E59" s="50">
        <f t="shared" si="19"/>
        <v>0</v>
      </c>
      <c r="F59" s="50">
        <f t="shared" si="19"/>
        <v>30203.2</v>
      </c>
      <c r="G59" s="50">
        <f t="shared" si="19"/>
        <v>0</v>
      </c>
      <c r="H59" s="50">
        <f t="shared" si="19"/>
        <v>0</v>
      </c>
      <c r="I59" s="50">
        <f t="shared" si="19"/>
        <v>0</v>
      </c>
      <c r="J59" s="50">
        <f t="shared" si="19"/>
        <v>0</v>
      </c>
      <c r="K59" s="50">
        <f t="shared" si="12"/>
        <v>-30203.2</v>
      </c>
      <c r="L59" s="32">
        <f t="shared" si="13"/>
        <v>0</v>
      </c>
    </row>
    <row r="60" spans="1:12" ht="81" customHeight="1">
      <c r="A60" s="47" t="s">
        <v>51</v>
      </c>
      <c r="B60" s="36" t="s">
        <v>29</v>
      </c>
      <c r="C60" s="55">
        <f aca="true" t="shared" si="20" ref="C60:C68">D60+E60+F60</f>
        <v>5300</v>
      </c>
      <c r="D60" s="55"/>
      <c r="E60" s="55"/>
      <c r="F60" s="55">
        <v>5300</v>
      </c>
      <c r="G60" s="55"/>
      <c r="H60" s="55"/>
      <c r="I60" s="55"/>
      <c r="J60" s="55"/>
      <c r="K60" s="50">
        <f t="shared" si="12"/>
        <v>-5300</v>
      </c>
      <c r="L60" s="32">
        <f t="shared" si="13"/>
        <v>0</v>
      </c>
    </row>
    <row r="61" spans="1:12" ht="51.75" customHeight="1">
      <c r="A61" s="8" t="s">
        <v>74</v>
      </c>
      <c r="B61" s="36"/>
      <c r="C61" s="55">
        <f t="shared" si="20"/>
        <v>2800</v>
      </c>
      <c r="D61" s="55"/>
      <c r="E61" s="55"/>
      <c r="F61" s="55">
        <v>2800</v>
      </c>
      <c r="G61" s="55"/>
      <c r="H61" s="55"/>
      <c r="I61" s="55"/>
      <c r="J61" s="55"/>
      <c r="K61" s="50">
        <f t="shared" si="12"/>
        <v>-2800</v>
      </c>
      <c r="L61" s="32">
        <f t="shared" si="13"/>
        <v>0</v>
      </c>
    </row>
    <row r="62" spans="1:12" ht="63.75" customHeight="1">
      <c r="A62" s="45" t="s">
        <v>52</v>
      </c>
      <c r="B62" s="36" t="s">
        <v>29</v>
      </c>
      <c r="C62" s="55">
        <f t="shared" si="20"/>
        <v>10000</v>
      </c>
      <c r="D62" s="55"/>
      <c r="E62" s="55"/>
      <c r="F62" s="55">
        <v>10000</v>
      </c>
      <c r="G62" s="55"/>
      <c r="H62" s="55"/>
      <c r="I62" s="55"/>
      <c r="J62" s="55"/>
      <c r="K62" s="50">
        <f t="shared" si="12"/>
        <v>-10000</v>
      </c>
      <c r="L62" s="32">
        <f t="shared" si="13"/>
        <v>0</v>
      </c>
    </row>
    <row r="63" spans="1:12" ht="48" customHeight="1">
      <c r="A63" s="44" t="s">
        <v>75</v>
      </c>
      <c r="B63" s="36"/>
      <c r="C63" s="55">
        <f t="shared" si="20"/>
        <v>1830.4</v>
      </c>
      <c r="D63" s="55"/>
      <c r="E63" s="55"/>
      <c r="F63" s="55">
        <v>1830.4</v>
      </c>
      <c r="G63" s="55"/>
      <c r="H63" s="55"/>
      <c r="I63" s="55"/>
      <c r="J63" s="55"/>
      <c r="K63" s="50">
        <f t="shared" si="12"/>
        <v>-1830.4</v>
      </c>
      <c r="L63" s="32">
        <f t="shared" si="13"/>
        <v>0</v>
      </c>
    </row>
    <row r="64" spans="1:12" ht="63.75" customHeight="1">
      <c r="A64" s="44" t="s">
        <v>53</v>
      </c>
      <c r="B64" s="36" t="s">
        <v>29</v>
      </c>
      <c r="C64" s="55">
        <f t="shared" si="20"/>
        <v>10000</v>
      </c>
      <c r="D64" s="55"/>
      <c r="E64" s="55"/>
      <c r="F64" s="55">
        <v>10000</v>
      </c>
      <c r="G64" s="55"/>
      <c r="H64" s="55"/>
      <c r="I64" s="55"/>
      <c r="J64" s="55"/>
      <c r="K64" s="50">
        <f t="shared" si="12"/>
        <v>-10000</v>
      </c>
      <c r="L64" s="32">
        <f t="shared" si="13"/>
        <v>0</v>
      </c>
    </row>
    <row r="65" spans="1:12" ht="45" customHeight="1">
      <c r="A65" s="44" t="s">
        <v>76</v>
      </c>
      <c r="B65" s="36"/>
      <c r="C65" s="55">
        <f t="shared" si="20"/>
        <v>2500</v>
      </c>
      <c r="D65" s="55"/>
      <c r="E65" s="55"/>
      <c r="F65" s="55">
        <v>2500</v>
      </c>
      <c r="G65" s="55"/>
      <c r="H65" s="55"/>
      <c r="I65" s="55"/>
      <c r="J65" s="55"/>
      <c r="K65" s="50">
        <f t="shared" si="12"/>
        <v>-2500</v>
      </c>
      <c r="L65" s="32">
        <f t="shared" si="13"/>
        <v>0</v>
      </c>
    </row>
    <row r="66" spans="1:12" ht="93" customHeight="1">
      <c r="A66" s="44" t="s">
        <v>79</v>
      </c>
      <c r="B66" s="36" t="s">
        <v>29</v>
      </c>
      <c r="C66" s="55">
        <f t="shared" si="20"/>
        <v>1500</v>
      </c>
      <c r="D66" s="55"/>
      <c r="E66" s="55"/>
      <c r="F66" s="55">
        <v>1500</v>
      </c>
      <c r="G66" s="55"/>
      <c r="H66" s="55"/>
      <c r="I66" s="55"/>
      <c r="J66" s="55"/>
      <c r="K66" s="50">
        <f t="shared" si="12"/>
        <v>-1500</v>
      </c>
      <c r="L66" s="32">
        <f t="shared" si="13"/>
        <v>0</v>
      </c>
    </row>
    <row r="67" spans="1:12" ht="53.25" customHeight="1">
      <c r="A67" s="44" t="s">
        <v>77</v>
      </c>
      <c r="B67" s="36" t="s">
        <v>29</v>
      </c>
      <c r="C67" s="55">
        <f t="shared" si="20"/>
        <v>2000</v>
      </c>
      <c r="D67" s="55"/>
      <c r="E67" s="55"/>
      <c r="F67" s="55">
        <v>2000</v>
      </c>
      <c r="G67" s="55"/>
      <c r="H67" s="55"/>
      <c r="I67" s="55"/>
      <c r="J67" s="55"/>
      <c r="K67" s="50">
        <f t="shared" si="12"/>
        <v>-2000</v>
      </c>
      <c r="L67" s="32">
        <f t="shared" si="13"/>
        <v>0</v>
      </c>
    </row>
    <row r="68" spans="1:12" ht="63" customHeight="1">
      <c r="A68" s="44" t="s">
        <v>97</v>
      </c>
      <c r="B68" s="36" t="s">
        <v>29</v>
      </c>
      <c r="C68" s="55">
        <f t="shared" si="20"/>
        <v>1403.2</v>
      </c>
      <c r="D68" s="55"/>
      <c r="E68" s="55"/>
      <c r="F68" s="55">
        <v>1403.2</v>
      </c>
      <c r="G68" s="55"/>
      <c r="H68" s="55"/>
      <c r="I68" s="55"/>
      <c r="J68" s="55"/>
      <c r="K68" s="50">
        <f t="shared" si="12"/>
        <v>-1403.2</v>
      </c>
      <c r="L68" s="32">
        <f t="shared" si="13"/>
        <v>0</v>
      </c>
    </row>
    <row r="69" spans="1:12" s="5" customFormat="1" ht="33.75" customHeight="1">
      <c r="A69" s="6" t="s">
        <v>19</v>
      </c>
      <c r="B69" s="6"/>
      <c r="C69" s="56">
        <f aca="true" t="shared" si="21" ref="C69:J69">C9+C18+C27+C52+C55</f>
        <v>632433.9999999999</v>
      </c>
      <c r="D69" s="56">
        <f t="shared" si="21"/>
        <v>0</v>
      </c>
      <c r="E69" s="56">
        <f t="shared" si="21"/>
        <v>85421.3</v>
      </c>
      <c r="F69" s="56">
        <f t="shared" si="21"/>
        <v>547012.7</v>
      </c>
      <c r="G69" s="56">
        <f t="shared" si="21"/>
        <v>0</v>
      </c>
      <c r="H69" s="56">
        <f t="shared" si="21"/>
        <v>0</v>
      </c>
      <c r="I69" s="56">
        <f t="shared" si="21"/>
        <v>0</v>
      </c>
      <c r="J69" s="56">
        <f t="shared" si="21"/>
        <v>0</v>
      </c>
      <c r="K69" s="56">
        <f t="shared" si="12"/>
        <v>-632433.9999999999</v>
      </c>
      <c r="L69" s="13">
        <f t="shared" si="13"/>
        <v>0</v>
      </c>
    </row>
    <row r="71" spans="1:4" ht="17.25" customHeight="1">
      <c r="A71" s="18" t="s">
        <v>22</v>
      </c>
      <c r="D71" s="18" t="s">
        <v>26</v>
      </c>
    </row>
    <row r="72" ht="33" customHeight="1">
      <c r="A72" s="1" t="s">
        <v>31</v>
      </c>
    </row>
    <row r="73" ht="15">
      <c r="B73" s="18"/>
    </row>
  </sheetData>
  <sheetProtection/>
  <mergeCells count="14">
    <mergeCell ref="K5:K6"/>
    <mergeCell ref="G5:J5"/>
    <mergeCell ref="H6:J6"/>
    <mergeCell ref="G6:G7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74" right="0.17" top="0.17" bottom="0.17" header="0.48" footer="0.25"/>
  <pageSetup fitToHeight="2" horizontalDpi="600" verticalDpi="600" orientation="landscape" paperSize="9" scale="60" r:id="rId1"/>
  <rowBreaks count="1" manualBreakCount="1">
    <brk id="2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74"/>
  <sheetViews>
    <sheetView showZeros="0" view="pageBreakPreview" zoomScale="75" zoomScaleSheetLayoutView="75" zoomScalePageLayoutView="0" workbookViewId="0" topLeftCell="A1">
      <pane xSplit="1" ySplit="8" topLeftCell="C66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G55" sqref="G55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10.1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8" customHeight="1">
      <c r="A2" s="64" t="s">
        <v>99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4" ht="15.75" customHeight="1">
      <c r="A3" s="68"/>
      <c r="B3" s="68"/>
      <c r="C3" s="68"/>
      <c r="D3" s="68"/>
      <c r="E3" s="68"/>
      <c r="F3" s="68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71" t="s">
        <v>30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9" t="s">
        <v>21</v>
      </c>
      <c r="B5" s="65" t="s">
        <v>28</v>
      </c>
      <c r="C5" s="70" t="s">
        <v>2</v>
      </c>
      <c r="D5" s="70"/>
      <c r="E5" s="70"/>
      <c r="F5" s="70"/>
      <c r="G5" s="74" t="s">
        <v>98</v>
      </c>
      <c r="H5" s="75"/>
      <c r="I5" s="75"/>
      <c r="J5" s="76"/>
      <c r="K5" s="65" t="s">
        <v>23</v>
      </c>
      <c r="L5" s="72" t="s">
        <v>25</v>
      </c>
    </row>
    <row r="6" spans="1:12" ht="29.25" customHeight="1">
      <c r="A6" s="69"/>
      <c r="B6" s="66"/>
      <c r="C6" s="70" t="s">
        <v>8</v>
      </c>
      <c r="D6" s="70" t="s">
        <v>9</v>
      </c>
      <c r="E6" s="70"/>
      <c r="F6" s="70"/>
      <c r="G6" s="77" t="s">
        <v>8</v>
      </c>
      <c r="H6" s="74" t="s">
        <v>9</v>
      </c>
      <c r="I6" s="75"/>
      <c r="J6" s="76"/>
      <c r="K6" s="67"/>
      <c r="L6" s="73"/>
    </row>
    <row r="7" spans="1:12" ht="30.75" customHeight="1">
      <c r="A7" s="69"/>
      <c r="B7" s="67"/>
      <c r="C7" s="70"/>
      <c r="D7" s="20" t="s">
        <v>10</v>
      </c>
      <c r="E7" s="20" t="s">
        <v>11</v>
      </c>
      <c r="F7" s="20" t="s">
        <v>12</v>
      </c>
      <c r="G7" s="78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22">
        <f aca="true" t="shared" si="0" ref="C9:J9">C10+C14</f>
        <v>152000000</v>
      </c>
      <c r="D9" s="22">
        <f t="shared" si="0"/>
        <v>0</v>
      </c>
      <c r="E9" s="22">
        <f t="shared" si="0"/>
        <v>2000000</v>
      </c>
      <c r="F9" s="22">
        <f t="shared" si="0"/>
        <v>150000000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31">
        <f aca="true" t="shared" si="1" ref="K9:K40">G9-C9</f>
        <v>-152000000</v>
      </c>
      <c r="L9" s="29">
        <f aca="true" t="shared" si="2" ref="L9:L40">G9/C9*100</f>
        <v>0</v>
      </c>
    </row>
    <row r="10" spans="1:12" ht="21" customHeight="1">
      <c r="A10" s="7" t="s">
        <v>39</v>
      </c>
      <c r="B10" s="19"/>
      <c r="C10" s="27">
        <f aca="true" t="shared" si="3" ref="C10:J10">C11+C12+C13</f>
        <v>135000000</v>
      </c>
      <c r="D10" s="27">
        <f t="shared" si="3"/>
        <v>0</v>
      </c>
      <c r="E10" s="27">
        <f t="shared" si="3"/>
        <v>0</v>
      </c>
      <c r="F10" s="27">
        <f t="shared" si="3"/>
        <v>135000000</v>
      </c>
      <c r="G10" s="27">
        <f t="shared" si="3"/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3">
        <f t="shared" si="1"/>
        <v>-135000000</v>
      </c>
      <c r="L10" s="30">
        <f t="shared" si="2"/>
        <v>0</v>
      </c>
    </row>
    <row r="11" spans="1:12" ht="49.5" customHeight="1">
      <c r="A11" s="16" t="s">
        <v>3</v>
      </c>
      <c r="B11" s="36" t="s">
        <v>29</v>
      </c>
      <c r="C11" s="24">
        <f>D11+E11+F11</f>
        <v>30000000</v>
      </c>
      <c r="D11" s="24"/>
      <c r="E11" s="24"/>
      <c r="F11" s="24">
        <v>30000000</v>
      </c>
      <c r="G11" s="24">
        <f>H11+I11+J11</f>
        <v>0</v>
      </c>
      <c r="H11" s="24"/>
      <c r="I11" s="24"/>
      <c r="J11" s="24"/>
      <c r="K11" s="21">
        <f t="shared" si="1"/>
        <v>-30000000</v>
      </c>
      <c r="L11" s="4">
        <f t="shared" si="2"/>
        <v>0</v>
      </c>
    </row>
    <row r="12" spans="1:12" ht="63.75" customHeight="1">
      <c r="A12" s="16" t="s">
        <v>4</v>
      </c>
      <c r="B12" s="36" t="s">
        <v>29</v>
      </c>
      <c r="C12" s="24">
        <f>D12+E12+F12</f>
        <v>45000000</v>
      </c>
      <c r="D12" s="24"/>
      <c r="E12" s="24"/>
      <c r="F12" s="24">
        <v>45000000</v>
      </c>
      <c r="G12" s="24">
        <f aca="true" t="shared" si="4" ref="G12:G17">H12+I12+J12</f>
        <v>0</v>
      </c>
      <c r="H12" s="24"/>
      <c r="I12" s="24"/>
      <c r="J12" s="24"/>
      <c r="K12" s="21">
        <f t="shared" si="1"/>
        <v>-45000000</v>
      </c>
      <c r="L12" s="4">
        <f t="shared" si="2"/>
        <v>0</v>
      </c>
    </row>
    <row r="13" spans="1:12" ht="43.5" customHeight="1">
      <c r="A13" s="16" t="s">
        <v>5</v>
      </c>
      <c r="B13" s="36" t="s">
        <v>29</v>
      </c>
      <c r="C13" s="24">
        <f>D13+E13+F13</f>
        <v>60000000</v>
      </c>
      <c r="D13" s="24"/>
      <c r="E13" s="24"/>
      <c r="F13" s="24">
        <v>60000000</v>
      </c>
      <c r="G13" s="24">
        <f t="shared" si="4"/>
        <v>0</v>
      </c>
      <c r="H13" s="24"/>
      <c r="I13" s="24"/>
      <c r="J13" s="24"/>
      <c r="K13" s="21">
        <f t="shared" si="1"/>
        <v>-60000000</v>
      </c>
      <c r="L13" s="4">
        <f t="shared" si="2"/>
        <v>0</v>
      </c>
    </row>
    <row r="14" spans="1:12" ht="43.5" customHeight="1">
      <c r="A14" s="40" t="s">
        <v>6</v>
      </c>
      <c r="B14" s="36"/>
      <c r="C14" s="25">
        <f aca="true" t="shared" si="5" ref="C14:J14">C15+C16</f>
        <v>17000000</v>
      </c>
      <c r="D14" s="25">
        <f t="shared" si="5"/>
        <v>0</v>
      </c>
      <c r="E14" s="25">
        <f t="shared" si="5"/>
        <v>2000000</v>
      </c>
      <c r="F14" s="25">
        <f t="shared" si="5"/>
        <v>15000000</v>
      </c>
      <c r="G14" s="24">
        <f t="shared" si="4"/>
        <v>0</v>
      </c>
      <c r="H14" s="25">
        <f t="shared" si="5"/>
        <v>0</v>
      </c>
      <c r="I14" s="25">
        <f t="shared" si="5"/>
        <v>0</v>
      </c>
      <c r="J14" s="25">
        <f t="shared" si="5"/>
        <v>0</v>
      </c>
      <c r="K14" s="21">
        <f t="shared" si="1"/>
        <v>-17000000</v>
      </c>
      <c r="L14" s="4">
        <f t="shared" si="2"/>
        <v>0</v>
      </c>
    </row>
    <row r="15" spans="1:12" ht="48.75" customHeight="1">
      <c r="A15" s="16" t="s">
        <v>7</v>
      </c>
      <c r="B15" s="36" t="s">
        <v>29</v>
      </c>
      <c r="C15" s="24">
        <f>D15+E15+F15</f>
        <v>15000000</v>
      </c>
      <c r="D15" s="24"/>
      <c r="E15" s="24"/>
      <c r="F15" s="24">
        <v>15000000</v>
      </c>
      <c r="G15" s="24">
        <f t="shared" si="4"/>
        <v>0</v>
      </c>
      <c r="H15" s="24"/>
      <c r="I15" s="24"/>
      <c r="J15" s="24"/>
      <c r="K15" s="21">
        <f t="shared" si="1"/>
        <v>-15000000</v>
      </c>
      <c r="L15" s="4">
        <f t="shared" si="2"/>
        <v>0</v>
      </c>
    </row>
    <row r="16" spans="1:12" ht="48.75" customHeight="1">
      <c r="A16" s="16" t="s">
        <v>92</v>
      </c>
      <c r="B16" s="36" t="s">
        <v>29</v>
      </c>
      <c r="C16" s="24">
        <f>D16+E16+F16</f>
        <v>2000000</v>
      </c>
      <c r="D16" s="24"/>
      <c r="E16" s="24">
        <v>2000000</v>
      </c>
      <c r="F16" s="24"/>
      <c r="G16" s="24">
        <f t="shared" si="4"/>
        <v>0</v>
      </c>
      <c r="H16" s="24"/>
      <c r="I16" s="24"/>
      <c r="J16" s="24"/>
      <c r="K16" s="21">
        <f t="shared" si="1"/>
        <v>-2000000</v>
      </c>
      <c r="L16" s="4">
        <f t="shared" si="2"/>
        <v>0</v>
      </c>
    </row>
    <row r="17" spans="1:12" ht="48.75" customHeight="1">
      <c r="A17" s="16" t="s">
        <v>60</v>
      </c>
      <c r="B17" s="36"/>
      <c r="C17" s="24">
        <f>D17+E17+F17</f>
        <v>2000000</v>
      </c>
      <c r="D17" s="24"/>
      <c r="E17" s="24">
        <v>2000000</v>
      </c>
      <c r="F17" s="24"/>
      <c r="G17" s="24">
        <f t="shared" si="4"/>
        <v>0</v>
      </c>
      <c r="H17" s="24"/>
      <c r="I17" s="24"/>
      <c r="J17" s="24"/>
      <c r="K17" s="21">
        <f t="shared" si="1"/>
        <v>-2000000</v>
      </c>
      <c r="L17" s="4">
        <f t="shared" si="2"/>
        <v>0</v>
      </c>
    </row>
    <row r="18" spans="1:12" ht="30.75" customHeight="1">
      <c r="A18" s="6" t="s">
        <v>16</v>
      </c>
      <c r="B18" s="6"/>
      <c r="C18" s="22">
        <f aca="true" t="shared" si="6" ref="C18:J18">C19+C23</f>
        <v>113476100</v>
      </c>
      <c r="D18" s="22">
        <f t="shared" si="6"/>
        <v>0</v>
      </c>
      <c r="E18" s="22">
        <f t="shared" si="6"/>
        <v>40163900</v>
      </c>
      <c r="F18" s="22">
        <f t="shared" si="6"/>
        <v>73312200</v>
      </c>
      <c r="G18" s="22">
        <f t="shared" si="6"/>
        <v>0</v>
      </c>
      <c r="H18" s="22">
        <f t="shared" si="6"/>
        <v>0</v>
      </c>
      <c r="I18" s="22">
        <f t="shared" si="6"/>
        <v>0</v>
      </c>
      <c r="J18" s="22">
        <f t="shared" si="6"/>
        <v>0</v>
      </c>
      <c r="K18" s="31">
        <f t="shared" si="1"/>
        <v>-113476100</v>
      </c>
      <c r="L18" s="29">
        <f t="shared" si="2"/>
        <v>0</v>
      </c>
    </row>
    <row r="19" spans="1:12" ht="15.75" customHeight="1">
      <c r="A19" s="7" t="s">
        <v>20</v>
      </c>
      <c r="B19" s="19"/>
      <c r="C19" s="25">
        <f aca="true" t="shared" si="7" ref="C19:J19">C20+C21+C22</f>
        <v>65163900</v>
      </c>
      <c r="D19" s="25">
        <f t="shared" si="7"/>
        <v>0</v>
      </c>
      <c r="E19" s="25">
        <f t="shared" si="7"/>
        <v>20163900</v>
      </c>
      <c r="F19" s="25">
        <f t="shared" si="7"/>
        <v>45000000</v>
      </c>
      <c r="G19" s="25">
        <f t="shared" si="7"/>
        <v>0</v>
      </c>
      <c r="H19" s="25">
        <f t="shared" si="7"/>
        <v>0</v>
      </c>
      <c r="I19" s="25">
        <f t="shared" si="7"/>
        <v>0</v>
      </c>
      <c r="J19" s="25">
        <f t="shared" si="7"/>
        <v>0</v>
      </c>
      <c r="K19" s="23">
        <f t="shared" si="1"/>
        <v>-65163900</v>
      </c>
      <c r="L19" s="30">
        <f t="shared" si="2"/>
        <v>0</v>
      </c>
    </row>
    <row r="20" spans="1:12" ht="34.5" customHeight="1">
      <c r="A20" s="9" t="s">
        <v>100</v>
      </c>
      <c r="B20" s="36" t="s">
        <v>29</v>
      </c>
      <c r="C20" s="24">
        <f>D20+E20+F20</f>
        <v>34800000</v>
      </c>
      <c r="D20" s="24"/>
      <c r="E20" s="24"/>
      <c r="F20" s="24">
        <v>34800000</v>
      </c>
      <c r="G20" s="24">
        <f>H20+I20+J20</f>
        <v>0</v>
      </c>
      <c r="H20" s="24"/>
      <c r="I20" s="24"/>
      <c r="J20" s="24"/>
      <c r="K20" s="21">
        <f t="shared" si="1"/>
        <v>-34800000</v>
      </c>
      <c r="L20" s="4">
        <f t="shared" si="2"/>
        <v>0</v>
      </c>
    </row>
    <row r="21" spans="1:12" ht="48.75" customHeight="1">
      <c r="A21" s="9" t="s">
        <v>38</v>
      </c>
      <c r="B21" s="36" t="s">
        <v>29</v>
      </c>
      <c r="C21" s="24">
        <f>D21+E21+F21</f>
        <v>10200000</v>
      </c>
      <c r="D21" s="24"/>
      <c r="E21" s="24"/>
      <c r="F21" s="24">
        <v>10200000</v>
      </c>
      <c r="G21" s="24">
        <f>H21+I21+J21</f>
        <v>0</v>
      </c>
      <c r="H21" s="24"/>
      <c r="I21" s="24"/>
      <c r="J21" s="24"/>
      <c r="K21" s="21">
        <f t="shared" si="1"/>
        <v>-10200000</v>
      </c>
      <c r="L21" s="4">
        <f t="shared" si="2"/>
        <v>0</v>
      </c>
    </row>
    <row r="22" spans="1:12" ht="30.75" customHeight="1">
      <c r="A22" s="15" t="s">
        <v>101</v>
      </c>
      <c r="B22" s="36" t="s">
        <v>29</v>
      </c>
      <c r="C22" s="24">
        <f>D22+E22+F22</f>
        <v>20163900</v>
      </c>
      <c r="D22" s="24"/>
      <c r="E22" s="24">
        <v>20163900</v>
      </c>
      <c r="F22" s="24"/>
      <c r="G22" s="24">
        <f>H22+I22+J22</f>
        <v>0</v>
      </c>
      <c r="H22" s="24"/>
      <c r="I22" s="24"/>
      <c r="J22" s="24"/>
      <c r="K22" s="21">
        <f t="shared" si="1"/>
        <v>-20163900</v>
      </c>
      <c r="L22" s="4">
        <f t="shared" si="2"/>
        <v>0</v>
      </c>
    </row>
    <row r="23" spans="1:12" ht="17.25" customHeight="1">
      <c r="A23" s="7" t="s">
        <v>13</v>
      </c>
      <c r="B23" s="19"/>
      <c r="C23" s="25">
        <f aca="true" t="shared" si="8" ref="C23:J23">C24+C25+C26</f>
        <v>48312200</v>
      </c>
      <c r="D23" s="25">
        <f t="shared" si="8"/>
        <v>0</v>
      </c>
      <c r="E23" s="25">
        <f t="shared" si="8"/>
        <v>20000000</v>
      </c>
      <c r="F23" s="25">
        <f t="shared" si="8"/>
        <v>28312200</v>
      </c>
      <c r="G23" s="25">
        <f t="shared" si="8"/>
        <v>0</v>
      </c>
      <c r="H23" s="25">
        <f t="shared" si="8"/>
        <v>0</v>
      </c>
      <c r="I23" s="25">
        <f t="shared" si="8"/>
        <v>0</v>
      </c>
      <c r="J23" s="25">
        <f t="shared" si="8"/>
        <v>0</v>
      </c>
      <c r="K23" s="21">
        <f t="shared" si="1"/>
        <v>-48312200</v>
      </c>
      <c r="L23" s="4">
        <f t="shared" si="2"/>
        <v>0</v>
      </c>
    </row>
    <row r="24" spans="1:12" ht="45.75" customHeight="1">
      <c r="A24" s="9" t="s">
        <v>62</v>
      </c>
      <c r="B24" s="36" t="s">
        <v>29</v>
      </c>
      <c r="C24" s="26">
        <f>D24+E24+F24</f>
        <v>3000000</v>
      </c>
      <c r="D24" s="26"/>
      <c r="E24" s="26"/>
      <c r="F24" s="26">
        <v>3000000</v>
      </c>
      <c r="G24" s="26">
        <f>H24+I24+J24</f>
        <v>0</v>
      </c>
      <c r="H24" s="26"/>
      <c r="I24" s="26"/>
      <c r="J24" s="26"/>
      <c r="K24" s="26">
        <f t="shared" si="1"/>
        <v>-3000000</v>
      </c>
      <c r="L24" s="12">
        <f t="shared" si="2"/>
        <v>0</v>
      </c>
    </row>
    <row r="25" spans="1:12" ht="63.75" customHeight="1">
      <c r="A25" s="9" t="s">
        <v>81</v>
      </c>
      <c r="B25" s="36" t="s">
        <v>29</v>
      </c>
      <c r="C25" s="26">
        <f>D25+E25+F25</f>
        <v>43312200</v>
      </c>
      <c r="D25" s="26"/>
      <c r="E25" s="26">
        <v>20000000</v>
      </c>
      <c r="F25" s="26">
        <v>23312200</v>
      </c>
      <c r="G25" s="26">
        <f>H25+I25+J25</f>
        <v>0</v>
      </c>
      <c r="H25" s="26"/>
      <c r="I25" s="26"/>
      <c r="J25" s="26"/>
      <c r="K25" s="26">
        <f t="shared" si="1"/>
        <v>-43312200</v>
      </c>
      <c r="L25" s="12">
        <f t="shared" si="2"/>
        <v>0</v>
      </c>
    </row>
    <row r="26" spans="1:12" ht="113.25" customHeight="1">
      <c r="A26" s="39" t="s">
        <v>93</v>
      </c>
      <c r="B26" s="36" t="s">
        <v>29</v>
      </c>
      <c r="C26" s="26">
        <f>D26+E26+F26</f>
        <v>2000000</v>
      </c>
      <c r="D26" s="26"/>
      <c r="E26" s="26"/>
      <c r="F26" s="26">
        <v>2000000</v>
      </c>
      <c r="G26" s="26">
        <f>H26+I26+J26</f>
        <v>0</v>
      </c>
      <c r="H26" s="26"/>
      <c r="I26" s="26"/>
      <c r="J26" s="26"/>
      <c r="K26" s="26">
        <f t="shared" si="1"/>
        <v>-2000000</v>
      </c>
      <c r="L26" s="12">
        <f t="shared" si="2"/>
        <v>0</v>
      </c>
    </row>
    <row r="27" spans="1:12" ht="18" customHeight="1">
      <c r="A27" s="11" t="s">
        <v>17</v>
      </c>
      <c r="B27" s="37"/>
      <c r="C27" s="28">
        <f aca="true" t="shared" si="9" ref="C27:J27">C28+C51</f>
        <v>306447300</v>
      </c>
      <c r="D27" s="28">
        <f t="shared" si="9"/>
        <v>0</v>
      </c>
      <c r="E27" s="28">
        <f t="shared" si="9"/>
        <v>21550000</v>
      </c>
      <c r="F27" s="28">
        <f t="shared" si="9"/>
        <v>284897300</v>
      </c>
      <c r="G27" s="28">
        <f t="shared" si="9"/>
        <v>3352302</v>
      </c>
      <c r="H27" s="28">
        <f t="shared" si="9"/>
        <v>0</v>
      </c>
      <c r="I27" s="28">
        <f t="shared" si="9"/>
        <v>0</v>
      </c>
      <c r="J27" s="28">
        <f t="shared" si="9"/>
        <v>3352302</v>
      </c>
      <c r="K27" s="28">
        <f t="shared" si="1"/>
        <v>-303094998</v>
      </c>
      <c r="L27" s="13">
        <f t="shared" si="2"/>
        <v>1.0939244692317407</v>
      </c>
    </row>
    <row r="28" spans="1:12" ht="18" customHeight="1">
      <c r="A28" s="7" t="s">
        <v>14</v>
      </c>
      <c r="B28" s="19"/>
      <c r="C28" s="27">
        <f aca="true" t="shared" si="10" ref="C28:J28">C29+C31+C33+C35+C37+C39+C41+C43+C45+C47+C49</f>
        <v>296147300</v>
      </c>
      <c r="D28" s="27">
        <f t="shared" si="10"/>
        <v>0</v>
      </c>
      <c r="E28" s="27">
        <f t="shared" si="10"/>
        <v>11250000</v>
      </c>
      <c r="F28" s="27">
        <f t="shared" si="10"/>
        <v>284897300</v>
      </c>
      <c r="G28" s="27">
        <f t="shared" si="10"/>
        <v>3352302</v>
      </c>
      <c r="H28" s="27">
        <f t="shared" si="10"/>
        <v>0</v>
      </c>
      <c r="I28" s="27">
        <f t="shared" si="10"/>
        <v>0</v>
      </c>
      <c r="J28" s="27">
        <f t="shared" si="10"/>
        <v>3352302</v>
      </c>
      <c r="K28" s="27">
        <f t="shared" si="1"/>
        <v>-292794998</v>
      </c>
      <c r="L28" s="32">
        <f t="shared" si="2"/>
        <v>1.1319711508428407</v>
      </c>
    </row>
    <row r="29" spans="1:12" ht="66.75" customHeight="1">
      <c r="A29" s="8" t="s">
        <v>42</v>
      </c>
      <c r="B29" s="36" t="s">
        <v>29</v>
      </c>
      <c r="C29" s="26">
        <f aca="true" t="shared" si="11" ref="C29:C47">D29+E29+F29</f>
        <v>14630400</v>
      </c>
      <c r="D29" s="26"/>
      <c r="E29" s="26"/>
      <c r="F29" s="26">
        <v>14630400</v>
      </c>
      <c r="G29" s="26">
        <f>H29+I29+J29</f>
        <v>0</v>
      </c>
      <c r="H29" s="26"/>
      <c r="I29" s="26"/>
      <c r="J29" s="26"/>
      <c r="K29" s="26">
        <f t="shared" si="1"/>
        <v>-14630400</v>
      </c>
      <c r="L29" s="12">
        <f t="shared" si="2"/>
        <v>0</v>
      </c>
    </row>
    <row r="30" spans="1:12" ht="45.75" customHeight="1">
      <c r="A30" s="41" t="s">
        <v>82</v>
      </c>
      <c r="B30" s="36"/>
      <c r="C30" s="26">
        <f t="shared" si="11"/>
        <v>188000</v>
      </c>
      <c r="D30" s="26"/>
      <c r="E30" s="26"/>
      <c r="F30" s="26">
        <v>188000</v>
      </c>
      <c r="G30" s="26">
        <f>H30+I30+J30</f>
        <v>0</v>
      </c>
      <c r="H30" s="26"/>
      <c r="I30" s="26"/>
      <c r="J30" s="26"/>
      <c r="K30" s="26">
        <f t="shared" si="1"/>
        <v>-188000</v>
      </c>
      <c r="L30" s="12">
        <f t="shared" si="2"/>
        <v>0</v>
      </c>
    </row>
    <row r="31" spans="1:12" ht="81.75" customHeight="1">
      <c r="A31" s="8" t="s">
        <v>43</v>
      </c>
      <c r="B31" s="36" t="s">
        <v>29</v>
      </c>
      <c r="C31" s="26">
        <f t="shared" si="11"/>
        <v>105512500</v>
      </c>
      <c r="D31" s="26"/>
      <c r="E31" s="26"/>
      <c r="F31" s="26">
        <v>105512500</v>
      </c>
      <c r="G31" s="26">
        <f>H31+I31+J31</f>
        <v>3352302</v>
      </c>
      <c r="H31" s="26"/>
      <c r="I31" s="26"/>
      <c r="J31" s="26">
        <v>3352302</v>
      </c>
      <c r="K31" s="26">
        <f t="shared" si="1"/>
        <v>-102160198</v>
      </c>
      <c r="L31" s="12">
        <f t="shared" si="2"/>
        <v>3.1771609998815307</v>
      </c>
    </row>
    <row r="32" spans="1:12" ht="47.25" customHeight="1">
      <c r="A32" s="41" t="s">
        <v>83</v>
      </c>
      <c r="B32" s="36"/>
      <c r="C32" s="26">
        <f t="shared" si="11"/>
        <v>1478000</v>
      </c>
      <c r="D32" s="26"/>
      <c r="E32" s="26"/>
      <c r="F32" s="26">
        <v>1478000</v>
      </c>
      <c r="G32" s="26">
        <f aca="true" t="shared" si="12" ref="G32:G50">H32+I32+J32</f>
        <v>36474</v>
      </c>
      <c r="H32" s="26"/>
      <c r="I32" s="26"/>
      <c r="J32" s="26">
        <v>36474</v>
      </c>
      <c r="K32" s="26">
        <f t="shared" si="1"/>
        <v>-1441526</v>
      </c>
      <c r="L32" s="12">
        <f t="shared" si="2"/>
        <v>2.4677943166441136</v>
      </c>
    </row>
    <row r="33" spans="1:12" ht="63" customHeight="1">
      <c r="A33" s="8" t="s">
        <v>44</v>
      </c>
      <c r="B33" s="36" t="s">
        <v>29</v>
      </c>
      <c r="C33" s="26">
        <f t="shared" si="11"/>
        <v>27119800</v>
      </c>
      <c r="D33" s="26"/>
      <c r="E33" s="26">
        <v>11250000</v>
      </c>
      <c r="F33" s="26">
        <v>15869800</v>
      </c>
      <c r="G33" s="26">
        <f t="shared" si="12"/>
        <v>0</v>
      </c>
      <c r="H33" s="26"/>
      <c r="I33" s="26"/>
      <c r="J33" s="26"/>
      <c r="K33" s="26">
        <f t="shared" si="1"/>
        <v>-27119800</v>
      </c>
      <c r="L33" s="12">
        <f t="shared" si="2"/>
        <v>0</v>
      </c>
    </row>
    <row r="34" spans="1:12" ht="47.25" customHeight="1">
      <c r="A34" s="8" t="s">
        <v>84</v>
      </c>
      <c r="B34" s="36"/>
      <c r="C34" s="26">
        <f t="shared" si="11"/>
        <v>348000</v>
      </c>
      <c r="D34" s="26"/>
      <c r="E34" s="26"/>
      <c r="F34" s="26">
        <v>348000</v>
      </c>
      <c r="G34" s="26">
        <f t="shared" si="12"/>
        <v>0</v>
      </c>
      <c r="H34" s="26"/>
      <c r="I34" s="26"/>
      <c r="J34" s="26"/>
      <c r="K34" s="26">
        <f t="shared" si="1"/>
        <v>-348000</v>
      </c>
      <c r="L34" s="12">
        <f t="shared" si="2"/>
        <v>0</v>
      </c>
    </row>
    <row r="35" spans="1:12" ht="63" customHeight="1">
      <c r="A35" s="44" t="s">
        <v>85</v>
      </c>
      <c r="B35" s="36" t="s">
        <v>29</v>
      </c>
      <c r="C35" s="26">
        <f t="shared" si="11"/>
        <v>87884600</v>
      </c>
      <c r="D35" s="26"/>
      <c r="E35" s="26"/>
      <c r="F35" s="26">
        <v>87884600</v>
      </c>
      <c r="G35" s="26">
        <f t="shared" si="12"/>
        <v>0</v>
      </c>
      <c r="H35" s="26"/>
      <c r="I35" s="26"/>
      <c r="J35" s="26"/>
      <c r="K35" s="26">
        <f t="shared" si="1"/>
        <v>-87884600</v>
      </c>
      <c r="L35" s="12">
        <f t="shared" si="2"/>
        <v>0</v>
      </c>
    </row>
    <row r="36" spans="1:12" ht="51.75" customHeight="1">
      <c r="A36" s="8" t="s">
        <v>68</v>
      </c>
      <c r="B36" s="36"/>
      <c r="C36" s="26">
        <f t="shared" si="11"/>
        <v>1128000</v>
      </c>
      <c r="D36" s="26"/>
      <c r="E36" s="26"/>
      <c r="F36" s="26">
        <v>1128000</v>
      </c>
      <c r="G36" s="26">
        <f t="shared" si="12"/>
        <v>0</v>
      </c>
      <c r="H36" s="26"/>
      <c r="I36" s="26"/>
      <c r="J36" s="26"/>
      <c r="K36" s="26">
        <f t="shared" si="1"/>
        <v>-1128000</v>
      </c>
      <c r="L36" s="12">
        <f t="shared" si="2"/>
        <v>0</v>
      </c>
    </row>
    <row r="37" spans="1:12" ht="78" customHeight="1">
      <c r="A37" s="8" t="s">
        <v>45</v>
      </c>
      <c r="B37" s="36" t="s">
        <v>29</v>
      </c>
      <c r="C37" s="26">
        <f t="shared" si="11"/>
        <v>10000000</v>
      </c>
      <c r="D37" s="26"/>
      <c r="E37" s="26"/>
      <c r="F37" s="26">
        <v>10000000</v>
      </c>
      <c r="G37" s="26">
        <f t="shared" si="12"/>
        <v>0</v>
      </c>
      <c r="H37" s="26"/>
      <c r="I37" s="26"/>
      <c r="J37" s="26"/>
      <c r="K37" s="26">
        <f t="shared" si="1"/>
        <v>-10000000</v>
      </c>
      <c r="L37" s="12">
        <f t="shared" si="2"/>
        <v>0</v>
      </c>
    </row>
    <row r="38" spans="1:12" ht="49.5" customHeight="1">
      <c r="A38" s="8" t="s">
        <v>69</v>
      </c>
      <c r="B38" s="36"/>
      <c r="C38" s="26">
        <f t="shared" si="11"/>
        <v>316000</v>
      </c>
      <c r="D38" s="26"/>
      <c r="E38" s="26"/>
      <c r="F38" s="26">
        <v>316000</v>
      </c>
      <c r="G38" s="26">
        <f t="shared" si="12"/>
        <v>0</v>
      </c>
      <c r="H38" s="26"/>
      <c r="I38" s="26"/>
      <c r="J38" s="26"/>
      <c r="K38" s="26">
        <f t="shared" si="1"/>
        <v>-316000</v>
      </c>
      <c r="L38" s="12">
        <f t="shared" si="2"/>
        <v>0</v>
      </c>
    </row>
    <row r="39" spans="1:12" ht="80.25" customHeight="1">
      <c r="A39" s="9" t="s">
        <v>86</v>
      </c>
      <c r="B39" s="36" t="s">
        <v>29</v>
      </c>
      <c r="C39" s="26">
        <f t="shared" si="11"/>
        <v>10000000</v>
      </c>
      <c r="D39" s="26"/>
      <c r="E39" s="26"/>
      <c r="F39" s="26">
        <v>10000000</v>
      </c>
      <c r="G39" s="26">
        <f t="shared" si="12"/>
        <v>0</v>
      </c>
      <c r="H39" s="26"/>
      <c r="I39" s="26"/>
      <c r="J39" s="26"/>
      <c r="K39" s="26">
        <f t="shared" si="1"/>
        <v>-10000000</v>
      </c>
      <c r="L39" s="12">
        <f t="shared" si="2"/>
        <v>0</v>
      </c>
    </row>
    <row r="40" spans="1:12" ht="50.25" customHeight="1">
      <c r="A40" s="8" t="s">
        <v>71</v>
      </c>
      <c r="B40" s="36"/>
      <c r="C40" s="26">
        <f t="shared" si="11"/>
        <v>459000</v>
      </c>
      <c r="D40" s="26"/>
      <c r="E40" s="26"/>
      <c r="F40" s="42">
        <v>459000</v>
      </c>
      <c r="G40" s="26">
        <f t="shared" si="12"/>
        <v>0</v>
      </c>
      <c r="H40" s="26"/>
      <c r="I40" s="26"/>
      <c r="J40" s="26"/>
      <c r="K40" s="26">
        <f t="shared" si="1"/>
        <v>-459000</v>
      </c>
      <c r="L40" s="12">
        <f t="shared" si="2"/>
        <v>0</v>
      </c>
    </row>
    <row r="41" spans="1:12" ht="78.75" customHeight="1">
      <c r="A41" s="8" t="s">
        <v>87</v>
      </c>
      <c r="B41" s="36" t="s">
        <v>29</v>
      </c>
      <c r="C41" s="26">
        <f t="shared" si="11"/>
        <v>18000000</v>
      </c>
      <c r="D41" s="26"/>
      <c r="E41" s="26"/>
      <c r="F41" s="26">
        <v>18000000</v>
      </c>
      <c r="G41" s="26">
        <f t="shared" si="12"/>
        <v>0</v>
      </c>
      <c r="H41" s="26"/>
      <c r="I41" s="26"/>
      <c r="J41" s="26"/>
      <c r="K41" s="26">
        <f aca="true" t="shared" si="13" ref="K41:K70">G41-C41</f>
        <v>-18000000</v>
      </c>
      <c r="L41" s="12">
        <f aca="true" t="shared" si="14" ref="L41:L70">G41/C41*100</f>
        <v>0</v>
      </c>
    </row>
    <row r="42" spans="1:12" ht="48.75" customHeight="1">
      <c r="A42" s="8" t="s">
        <v>68</v>
      </c>
      <c r="B42" s="36"/>
      <c r="C42" s="26">
        <f t="shared" si="11"/>
        <v>2413308</v>
      </c>
      <c r="D42" s="26"/>
      <c r="E42" s="26"/>
      <c r="F42" s="26">
        <v>2413308</v>
      </c>
      <c r="G42" s="26">
        <f t="shared" si="12"/>
        <v>0</v>
      </c>
      <c r="H42" s="26"/>
      <c r="I42" s="26"/>
      <c r="J42" s="26"/>
      <c r="K42" s="26">
        <f t="shared" si="13"/>
        <v>-2413308</v>
      </c>
      <c r="L42" s="12">
        <f t="shared" si="14"/>
        <v>0</v>
      </c>
    </row>
    <row r="43" spans="1:12" ht="129.75" customHeight="1">
      <c r="A43" s="8" t="s">
        <v>55</v>
      </c>
      <c r="B43" s="36" t="s">
        <v>29</v>
      </c>
      <c r="C43" s="26">
        <f t="shared" si="11"/>
        <v>10000000</v>
      </c>
      <c r="D43" s="26"/>
      <c r="E43" s="26"/>
      <c r="F43" s="26">
        <v>10000000</v>
      </c>
      <c r="G43" s="26">
        <f t="shared" si="12"/>
        <v>0</v>
      </c>
      <c r="H43" s="26"/>
      <c r="I43" s="26"/>
      <c r="J43" s="26"/>
      <c r="K43" s="26">
        <f t="shared" si="13"/>
        <v>-10000000</v>
      </c>
      <c r="L43" s="12">
        <f t="shared" si="14"/>
        <v>0</v>
      </c>
    </row>
    <row r="44" spans="1:12" ht="48.75" customHeight="1">
      <c r="A44" s="8" t="s">
        <v>68</v>
      </c>
      <c r="B44" s="36" t="s">
        <v>29</v>
      </c>
      <c r="C44" s="26">
        <f t="shared" si="11"/>
        <v>1715600</v>
      </c>
      <c r="D44" s="26"/>
      <c r="E44" s="26"/>
      <c r="F44" s="26">
        <v>1715600</v>
      </c>
      <c r="G44" s="26">
        <f t="shared" si="12"/>
        <v>0</v>
      </c>
      <c r="H44" s="26"/>
      <c r="I44" s="26"/>
      <c r="J44" s="26"/>
      <c r="K44" s="26">
        <f t="shared" si="13"/>
        <v>-1715600</v>
      </c>
      <c r="L44" s="12">
        <f t="shared" si="14"/>
        <v>0</v>
      </c>
    </row>
    <row r="45" spans="1:12" ht="126" customHeight="1">
      <c r="A45" s="8" t="s">
        <v>56</v>
      </c>
      <c r="B45" s="36" t="s">
        <v>29</v>
      </c>
      <c r="C45" s="26">
        <f t="shared" si="11"/>
        <v>10000000</v>
      </c>
      <c r="D45" s="26"/>
      <c r="E45" s="26"/>
      <c r="F45" s="26">
        <v>10000000</v>
      </c>
      <c r="G45" s="26">
        <f t="shared" si="12"/>
        <v>0</v>
      </c>
      <c r="H45" s="26"/>
      <c r="I45" s="26"/>
      <c r="J45" s="26"/>
      <c r="K45" s="26">
        <f t="shared" si="13"/>
        <v>-10000000</v>
      </c>
      <c r="L45" s="12">
        <f t="shared" si="14"/>
        <v>0</v>
      </c>
    </row>
    <row r="46" spans="1:12" ht="48.75" customHeight="1">
      <c r="A46" s="8" t="s">
        <v>69</v>
      </c>
      <c r="B46" s="36"/>
      <c r="C46" s="26">
        <f t="shared" si="11"/>
        <v>128000</v>
      </c>
      <c r="D46" s="26"/>
      <c r="E46" s="26"/>
      <c r="F46" s="26">
        <v>128000</v>
      </c>
      <c r="G46" s="26">
        <f t="shared" si="12"/>
        <v>0</v>
      </c>
      <c r="H46" s="26"/>
      <c r="I46" s="26"/>
      <c r="J46" s="26"/>
      <c r="K46" s="26">
        <f t="shared" si="13"/>
        <v>-128000</v>
      </c>
      <c r="L46" s="12">
        <f t="shared" si="14"/>
        <v>0</v>
      </c>
    </row>
    <row r="47" spans="1:12" ht="66.75" customHeight="1">
      <c r="A47" s="8" t="s">
        <v>48</v>
      </c>
      <c r="B47" s="36" t="s">
        <v>29</v>
      </c>
      <c r="C47" s="26">
        <f t="shared" si="11"/>
        <v>1500000</v>
      </c>
      <c r="D47" s="26"/>
      <c r="E47" s="26"/>
      <c r="F47" s="26">
        <v>1500000</v>
      </c>
      <c r="G47" s="26">
        <f t="shared" si="12"/>
        <v>0</v>
      </c>
      <c r="H47" s="26"/>
      <c r="I47" s="26"/>
      <c r="J47" s="35"/>
      <c r="K47" s="26">
        <f t="shared" si="13"/>
        <v>-1500000</v>
      </c>
      <c r="L47" s="12">
        <f t="shared" si="14"/>
        <v>0</v>
      </c>
    </row>
    <row r="48" spans="1:12" ht="47.25" customHeight="1">
      <c r="A48" s="9" t="s">
        <v>69</v>
      </c>
      <c r="B48" s="36"/>
      <c r="C48" s="26">
        <f>C49</f>
        <v>1500000</v>
      </c>
      <c r="D48" s="26">
        <f>D49</f>
        <v>0</v>
      </c>
      <c r="E48" s="26">
        <f>E49</f>
        <v>0</v>
      </c>
      <c r="F48" s="26">
        <v>1500000</v>
      </c>
      <c r="G48" s="26">
        <f t="shared" si="12"/>
        <v>0</v>
      </c>
      <c r="H48" s="26">
        <f>H49</f>
        <v>0</v>
      </c>
      <c r="I48" s="26">
        <f>I49</f>
        <v>0</v>
      </c>
      <c r="J48" s="46"/>
      <c r="K48" s="26">
        <f t="shared" si="13"/>
        <v>-1500000</v>
      </c>
      <c r="L48" s="12">
        <f t="shared" si="14"/>
        <v>0</v>
      </c>
    </row>
    <row r="49" spans="1:12" ht="66" customHeight="1">
      <c r="A49" s="9" t="s">
        <v>88</v>
      </c>
      <c r="B49" s="36" t="s">
        <v>29</v>
      </c>
      <c r="C49" s="26">
        <f>D49+E49+F49</f>
        <v>1500000</v>
      </c>
      <c r="D49" s="26"/>
      <c r="E49" s="26"/>
      <c r="F49" s="26">
        <v>1500000</v>
      </c>
      <c r="G49" s="26">
        <f t="shared" si="12"/>
        <v>0</v>
      </c>
      <c r="H49" s="26"/>
      <c r="I49" s="26"/>
      <c r="J49" s="26"/>
      <c r="K49" s="26">
        <f t="shared" si="13"/>
        <v>-1500000</v>
      </c>
      <c r="L49" s="12">
        <f t="shared" si="14"/>
        <v>0</v>
      </c>
    </row>
    <row r="50" spans="1:12" ht="46.5" customHeight="1">
      <c r="A50" s="9" t="s">
        <v>69</v>
      </c>
      <c r="B50" s="36"/>
      <c r="C50" s="26">
        <f>D50+E50+F50</f>
        <v>1500000</v>
      </c>
      <c r="D50" s="26"/>
      <c r="E50" s="26"/>
      <c r="F50" s="26">
        <v>1500000</v>
      </c>
      <c r="G50" s="26">
        <f t="shared" si="12"/>
        <v>0</v>
      </c>
      <c r="H50" s="26"/>
      <c r="I50" s="26"/>
      <c r="J50" s="26"/>
      <c r="K50" s="26">
        <f t="shared" si="13"/>
        <v>-1500000</v>
      </c>
      <c r="L50" s="12">
        <f t="shared" si="14"/>
        <v>0</v>
      </c>
    </row>
    <row r="51" spans="1:12" ht="29.25" customHeight="1">
      <c r="A51" s="10" t="s">
        <v>40</v>
      </c>
      <c r="B51" s="36"/>
      <c r="C51" s="26">
        <f aca="true" t="shared" si="15" ref="C51:J51">C52</f>
        <v>10300000</v>
      </c>
      <c r="D51" s="26">
        <f t="shared" si="15"/>
        <v>0</v>
      </c>
      <c r="E51" s="26">
        <f t="shared" si="15"/>
        <v>10300000</v>
      </c>
      <c r="F51" s="26">
        <f t="shared" si="15"/>
        <v>0</v>
      </c>
      <c r="G51" s="26">
        <f t="shared" si="15"/>
        <v>0</v>
      </c>
      <c r="H51" s="26">
        <f t="shared" si="15"/>
        <v>0</v>
      </c>
      <c r="I51" s="26">
        <f t="shared" si="15"/>
        <v>0</v>
      </c>
      <c r="J51" s="26">
        <f t="shared" si="15"/>
        <v>0</v>
      </c>
      <c r="K51" s="26">
        <f t="shared" si="13"/>
        <v>-10300000</v>
      </c>
      <c r="L51" s="12">
        <f t="shared" si="14"/>
        <v>0</v>
      </c>
    </row>
    <row r="52" spans="1:12" ht="37.5" customHeight="1">
      <c r="A52" s="9" t="s">
        <v>41</v>
      </c>
      <c r="B52" s="36" t="s">
        <v>29</v>
      </c>
      <c r="C52" s="26">
        <f>D52+E52+F52</f>
        <v>10300000</v>
      </c>
      <c r="D52" s="26"/>
      <c r="E52" s="26">
        <v>10300000</v>
      </c>
      <c r="F52" s="26"/>
      <c r="G52" s="26">
        <f>H52+I52+J52</f>
        <v>0</v>
      </c>
      <c r="H52" s="26"/>
      <c r="I52" s="26"/>
      <c r="J52" s="26"/>
      <c r="K52" s="26">
        <f t="shared" si="13"/>
        <v>-10300000</v>
      </c>
      <c r="L52" s="12">
        <f t="shared" si="14"/>
        <v>0</v>
      </c>
    </row>
    <row r="53" spans="1:12" ht="24" customHeight="1">
      <c r="A53" s="33" t="s">
        <v>18</v>
      </c>
      <c r="B53" s="38"/>
      <c r="C53" s="28">
        <f aca="true" t="shared" si="16" ref="C53:F54">C54</f>
        <v>21707400</v>
      </c>
      <c r="D53" s="28">
        <f t="shared" si="16"/>
        <v>0</v>
      </c>
      <c r="E53" s="28">
        <f t="shared" si="16"/>
        <v>21707400</v>
      </c>
      <c r="F53" s="28">
        <f t="shared" si="16"/>
        <v>0</v>
      </c>
      <c r="G53" s="34">
        <f>H53+I53+J53</f>
        <v>0</v>
      </c>
      <c r="H53" s="28">
        <f aca="true" t="shared" si="17" ref="H53:J54">H54</f>
        <v>0</v>
      </c>
      <c r="I53" s="28">
        <f t="shared" si="17"/>
        <v>0</v>
      </c>
      <c r="J53" s="28">
        <f t="shared" si="17"/>
        <v>0</v>
      </c>
      <c r="K53" s="28">
        <f t="shared" si="13"/>
        <v>-21707400</v>
      </c>
      <c r="L53" s="13">
        <f t="shared" si="14"/>
        <v>0</v>
      </c>
    </row>
    <row r="54" spans="1:12" ht="24" customHeight="1">
      <c r="A54" s="10" t="s">
        <v>34</v>
      </c>
      <c r="B54" s="36"/>
      <c r="C54" s="26">
        <f t="shared" si="16"/>
        <v>21707400</v>
      </c>
      <c r="D54" s="26">
        <f t="shared" si="16"/>
        <v>0</v>
      </c>
      <c r="E54" s="26">
        <f t="shared" si="16"/>
        <v>21707400</v>
      </c>
      <c r="F54" s="26">
        <f t="shared" si="16"/>
        <v>0</v>
      </c>
      <c r="G54" s="26">
        <f>H54+I54+J54</f>
        <v>0</v>
      </c>
      <c r="H54" s="26">
        <f t="shared" si="17"/>
        <v>0</v>
      </c>
      <c r="I54" s="26">
        <f t="shared" si="17"/>
        <v>0</v>
      </c>
      <c r="J54" s="26">
        <f t="shared" si="17"/>
        <v>0</v>
      </c>
      <c r="K54" s="27">
        <f t="shared" si="13"/>
        <v>-21707400</v>
      </c>
      <c r="L54" s="32">
        <f t="shared" si="14"/>
        <v>0</v>
      </c>
    </row>
    <row r="55" spans="1:12" ht="35.25" customHeight="1">
      <c r="A55" s="9" t="s">
        <v>35</v>
      </c>
      <c r="B55" s="36" t="s">
        <v>29</v>
      </c>
      <c r="C55" s="26">
        <f>D55+E55+F55</f>
        <v>21707400</v>
      </c>
      <c r="D55" s="26"/>
      <c r="E55" s="26">
        <v>21707400</v>
      </c>
      <c r="F55" s="26"/>
      <c r="G55" s="26">
        <f>H55+I55+J55</f>
        <v>0</v>
      </c>
      <c r="H55" s="26"/>
      <c r="I55" s="26"/>
      <c r="J55" s="26"/>
      <c r="K55" s="27">
        <f t="shared" si="13"/>
        <v>-21707400</v>
      </c>
      <c r="L55" s="32">
        <f t="shared" si="14"/>
        <v>0</v>
      </c>
    </row>
    <row r="56" spans="1:12" ht="35.25" customHeight="1">
      <c r="A56" s="6" t="s">
        <v>32</v>
      </c>
      <c r="B56" s="6"/>
      <c r="C56" s="28">
        <f aca="true" t="shared" si="18" ref="C56:J56">C57+C60</f>
        <v>38803200</v>
      </c>
      <c r="D56" s="28">
        <f t="shared" si="18"/>
        <v>0</v>
      </c>
      <c r="E56" s="28">
        <f t="shared" si="18"/>
        <v>0</v>
      </c>
      <c r="F56" s="28">
        <f t="shared" si="18"/>
        <v>38803200</v>
      </c>
      <c r="G56" s="28">
        <f t="shared" si="18"/>
        <v>1403147</v>
      </c>
      <c r="H56" s="28">
        <f t="shared" si="18"/>
        <v>0</v>
      </c>
      <c r="I56" s="28">
        <f t="shared" si="18"/>
        <v>0</v>
      </c>
      <c r="J56" s="28">
        <f t="shared" si="18"/>
        <v>1403147</v>
      </c>
      <c r="K56" s="28">
        <f t="shared" si="13"/>
        <v>-37400053</v>
      </c>
      <c r="L56" s="13">
        <f t="shared" si="14"/>
        <v>3.6160600156688107</v>
      </c>
    </row>
    <row r="57" spans="1:12" ht="17.25" customHeight="1">
      <c r="A57" s="7" t="s">
        <v>49</v>
      </c>
      <c r="B57" s="19"/>
      <c r="C57" s="27">
        <f aca="true" t="shared" si="19" ref="C57:J57">C58+C59</f>
        <v>8600000</v>
      </c>
      <c r="D57" s="27">
        <f t="shared" si="19"/>
        <v>0</v>
      </c>
      <c r="E57" s="27">
        <f t="shared" si="19"/>
        <v>0</v>
      </c>
      <c r="F57" s="27">
        <f t="shared" si="19"/>
        <v>8600000</v>
      </c>
      <c r="G57" s="27">
        <f t="shared" si="19"/>
        <v>0</v>
      </c>
      <c r="H57" s="27">
        <f t="shared" si="19"/>
        <v>0</v>
      </c>
      <c r="I57" s="27">
        <f t="shared" si="19"/>
        <v>0</v>
      </c>
      <c r="J57" s="27">
        <f t="shared" si="19"/>
        <v>0</v>
      </c>
      <c r="K57" s="27">
        <f t="shared" si="13"/>
        <v>-8600000</v>
      </c>
      <c r="L57" s="32">
        <f t="shared" si="14"/>
        <v>0</v>
      </c>
    </row>
    <row r="58" spans="1:12" ht="39.75" customHeight="1">
      <c r="A58" s="8" t="s">
        <v>50</v>
      </c>
      <c r="B58" s="36" t="s">
        <v>29</v>
      </c>
      <c r="C58" s="26">
        <f>D58+E58+F58</f>
        <v>6600000</v>
      </c>
      <c r="D58" s="26"/>
      <c r="E58" s="26"/>
      <c r="F58" s="26">
        <v>6600000</v>
      </c>
      <c r="G58" s="26">
        <f>H58+I58+J58</f>
        <v>0</v>
      </c>
      <c r="H58" s="26"/>
      <c r="I58" s="26"/>
      <c r="J58" s="26"/>
      <c r="K58" s="26">
        <f t="shared" si="13"/>
        <v>-6600000</v>
      </c>
      <c r="L58" s="12">
        <f t="shared" si="14"/>
        <v>0</v>
      </c>
    </row>
    <row r="59" spans="1:12" ht="75.75" customHeight="1">
      <c r="A59" s="44" t="s">
        <v>89</v>
      </c>
      <c r="B59" s="36" t="s">
        <v>29</v>
      </c>
      <c r="C59" s="26">
        <f>D59+E59+F59</f>
        <v>2000000</v>
      </c>
      <c r="D59" s="26"/>
      <c r="E59" s="26"/>
      <c r="F59" s="26">
        <v>2000000</v>
      </c>
      <c r="G59" s="26">
        <f>H59+I59+J59</f>
        <v>0</v>
      </c>
      <c r="H59" s="26"/>
      <c r="I59" s="26"/>
      <c r="J59" s="26"/>
      <c r="K59" s="26">
        <f t="shared" si="13"/>
        <v>-2000000</v>
      </c>
      <c r="L59" s="12">
        <f t="shared" si="14"/>
        <v>0</v>
      </c>
    </row>
    <row r="60" spans="1:12" ht="27" customHeight="1">
      <c r="A60" s="7" t="s">
        <v>33</v>
      </c>
      <c r="B60" s="36"/>
      <c r="C60" s="27">
        <f aca="true" t="shared" si="20" ref="C60:J60">C61+C63+C65+C67+C68+C69</f>
        <v>30203200</v>
      </c>
      <c r="D60" s="27">
        <f t="shared" si="20"/>
        <v>0</v>
      </c>
      <c r="E60" s="27">
        <f t="shared" si="20"/>
        <v>0</v>
      </c>
      <c r="F60" s="27">
        <f t="shared" si="20"/>
        <v>30203200</v>
      </c>
      <c r="G60" s="27">
        <f t="shared" si="20"/>
        <v>1403147</v>
      </c>
      <c r="H60" s="27">
        <f t="shared" si="20"/>
        <v>0</v>
      </c>
      <c r="I60" s="27">
        <f t="shared" si="20"/>
        <v>0</v>
      </c>
      <c r="J60" s="27">
        <f t="shared" si="20"/>
        <v>1403147</v>
      </c>
      <c r="K60" s="27">
        <f t="shared" si="13"/>
        <v>-28800053</v>
      </c>
      <c r="L60" s="32">
        <f t="shared" si="14"/>
        <v>4.645689860677014</v>
      </c>
    </row>
    <row r="61" spans="1:12" ht="81" customHeight="1">
      <c r="A61" s="47" t="s">
        <v>51</v>
      </c>
      <c r="B61" s="36" t="s">
        <v>29</v>
      </c>
      <c r="C61" s="26">
        <f aca="true" t="shared" si="21" ref="C61:C69">D61+E61+F61</f>
        <v>5300000</v>
      </c>
      <c r="D61" s="26"/>
      <c r="E61" s="26"/>
      <c r="F61" s="26">
        <v>5300000</v>
      </c>
      <c r="G61" s="26">
        <f>H61+I61+J61</f>
        <v>0</v>
      </c>
      <c r="H61" s="26"/>
      <c r="I61" s="26"/>
      <c r="J61" s="26"/>
      <c r="K61" s="27">
        <f t="shared" si="13"/>
        <v>-5300000</v>
      </c>
      <c r="L61" s="32">
        <f t="shared" si="14"/>
        <v>0</v>
      </c>
    </row>
    <row r="62" spans="1:12" ht="51.75" customHeight="1">
      <c r="A62" s="8" t="s">
        <v>90</v>
      </c>
      <c r="B62" s="36"/>
      <c r="C62" s="26">
        <f t="shared" si="21"/>
        <v>2800000</v>
      </c>
      <c r="D62" s="26"/>
      <c r="E62" s="26"/>
      <c r="F62" s="26">
        <v>2800000</v>
      </c>
      <c r="G62" s="26">
        <f aca="true" t="shared" si="22" ref="G62:G68">H62+I62+J62</f>
        <v>0</v>
      </c>
      <c r="H62" s="26"/>
      <c r="I62" s="26"/>
      <c r="J62" s="26"/>
      <c r="K62" s="27">
        <f t="shared" si="13"/>
        <v>-2800000</v>
      </c>
      <c r="L62" s="32">
        <f t="shared" si="14"/>
        <v>0</v>
      </c>
    </row>
    <row r="63" spans="1:12" ht="63.75" customHeight="1">
      <c r="A63" s="45" t="s">
        <v>52</v>
      </c>
      <c r="B63" s="36" t="s">
        <v>29</v>
      </c>
      <c r="C63" s="26">
        <f t="shared" si="21"/>
        <v>10000000</v>
      </c>
      <c r="D63" s="26"/>
      <c r="E63" s="26"/>
      <c r="F63" s="26">
        <v>10000000</v>
      </c>
      <c r="G63" s="26">
        <f t="shared" si="22"/>
        <v>0</v>
      </c>
      <c r="H63" s="26"/>
      <c r="I63" s="26"/>
      <c r="J63" s="26"/>
      <c r="K63" s="27">
        <f t="shared" si="13"/>
        <v>-10000000</v>
      </c>
      <c r="L63" s="32">
        <f t="shared" si="14"/>
        <v>0</v>
      </c>
    </row>
    <row r="64" spans="1:12" ht="48" customHeight="1">
      <c r="A64" s="44" t="s">
        <v>75</v>
      </c>
      <c r="B64" s="36"/>
      <c r="C64" s="26">
        <f t="shared" si="21"/>
        <v>1830400</v>
      </c>
      <c r="D64" s="26"/>
      <c r="E64" s="26"/>
      <c r="F64" s="26">
        <v>1830400</v>
      </c>
      <c r="G64" s="26">
        <f t="shared" si="22"/>
        <v>0</v>
      </c>
      <c r="H64" s="26"/>
      <c r="I64" s="26"/>
      <c r="J64" s="26"/>
      <c r="K64" s="27">
        <f t="shared" si="13"/>
        <v>-1830400</v>
      </c>
      <c r="L64" s="32">
        <f t="shared" si="14"/>
        <v>0</v>
      </c>
    </row>
    <row r="65" spans="1:12" ht="63.75" customHeight="1">
      <c r="A65" s="44" t="s">
        <v>53</v>
      </c>
      <c r="B65" s="36" t="s">
        <v>29</v>
      </c>
      <c r="C65" s="26">
        <f t="shared" si="21"/>
        <v>10000000</v>
      </c>
      <c r="D65" s="26"/>
      <c r="E65" s="26"/>
      <c r="F65" s="26">
        <v>10000000</v>
      </c>
      <c r="G65" s="26">
        <f t="shared" si="22"/>
        <v>0</v>
      </c>
      <c r="H65" s="26"/>
      <c r="I65" s="26"/>
      <c r="J65" s="26"/>
      <c r="K65" s="27">
        <f t="shared" si="13"/>
        <v>-10000000</v>
      </c>
      <c r="L65" s="32">
        <f t="shared" si="14"/>
        <v>0</v>
      </c>
    </row>
    <row r="66" spans="1:12" ht="45" customHeight="1">
      <c r="A66" s="44" t="s">
        <v>54</v>
      </c>
      <c r="B66" s="36"/>
      <c r="C66" s="26">
        <f t="shared" si="21"/>
        <v>2500000</v>
      </c>
      <c r="D66" s="26"/>
      <c r="E66" s="26"/>
      <c r="F66" s="26">
        <v>2500000</v>
      </c>
      <c r="G66" s="26">
        <f t="shared" si="22"/>
        <v>0</v>
      </c>
      <c r="H66" s="26"/>
      <c r="I66" s="26"/>
      <c r="J66" s="26"/>
      <c r="K66" s="27">
        <f t="shared" si="13"/>
        <v>-2500000</v>
      </c>
      <c r="L66" s="32">
        <f t="shared" si="14"/>
        <v>0</v>
      </c>
    </row>
    <row r="67" spans="1:12" ht="93" customHeight="1">
      <c r="A67" s="44" t="s">
        <v>91</v>
      </c>
      <c r="B67" s="36" t="s">
        <v>29</v>
      </c>
      <c r="C67" s="26">
        <f t="shared" si="21"/>
        <v>1500000</v>
      </c>
      <c r="D67" s="26"/>
      <c r="E67" s="26"/>
      <c r="F67" s="26">
        <v>1500000</v>
      </c>
      <c r="G67" s="26">
        <f t="shared" si="22"/>
        <v>0</v>
      </c>
      <c r="H67" s="26"/>
      <c r="I67" s="26"/>
      <c r="J67" s="26"/>
      <c r="K67" s="27">
        <f t="shared" si="13"/>
        <v>-1500000</v>
      </c>
      <c r="L67" s="32">
        <f t="shared" si="14"/>
        <v>0</v>
      </c>
    </row>
    <row r="68" spans="1:12" ht="53.25" customHeight="1">
      <c r="A68" s="44" t="s">
        <v>95</v>
      </c>
      <c r="B68" s="36" t="s">
        <v>29</v>
      </c>
      <c r="C68" s="26">
        <f t="shared" si="21"/>
        <v>2000000</v>
      </c>
      <c r="D68" s="26"/>
      <c r="E68" s="26"/>
      <c r="F68" s="26">
        <v>2000000</v>
      </c>
      <c r="G68" s="26">
        <f t="shared" si="22"/>
        <v>0</v>
      </c>
      <c r="H68" s="26"/>
      <c r="I68" s="26"/>
      <c r="J68" s="26"/>
      <c r="K68" s="27">
        <f t="shared" si="13"/>
        <v>-2000000</v>
      </c>
      <c r="L68" s="32">
        <f t="shared" si="14"/>
        <v>0</v>
      </c>
    </row>
    <row r="69" spans="1:12" ht="66.75" customHeight="1">
      <c r="A69" s="8" t="s">
        <v>59</v>
      </c>
      <c r="B69" s="36" t="s">
        <v>29</v>
      </c>
      <c r="C69" s="26">
        <f t="shared" si="21"/>
        <v>1403200</v>
      </c>
      <c r="D69" s="26"/>
      <c r="E69" s="26"/>
      <c r="F69" s="26">
        <v>1403200</v>
      </c>
      <c r="G69" s="26">
        <f>H69+I69+J69</f>
        <v>1403147</v>
      </c>
      <c r="H69" s="26"/>
      <c r="I69" s="26"/>
      <c r="J69" s="26">
        <v>1403147</v>
      </c>
      <c r="K69" s="27">
        <f t="shared" si="13"/>
        <v>-53</v>
      </c>
      <c r="L69" s="32">
        <f t="shared" si="14"/>
        <v>99.99622291904218</v>
      </c>
    </row>
    <row r="70" spans="1:12" s="5" customFormat="1" ht="33.75" customHeight="1">
      <c r="A70" s="6" t="s">
        <v>19</v>
      </c>
      <c r="B70" s="6"/>
      <c r="C70" s="28">
        <f aca="true" t="shared" si="23" ref="C70:J70">C9+C18+C27+C53+C56</f>
        <v>632434000</v>
      </c>
      <c r="D70" s="28">
        <f t="shared" si="23"/>
        <v>0</v>
      </c>
      <c r="E70" s="28">
        <f t="shared" si="23"/>
        <v>85421300</v>
      </c>
      <c r="F70" s="28">
        <f t="shared" si="23"/>
        <v>547012700</v>
      </c>
      <c r="G70" s="28">
        <f t="shared" si="23"/>
        <v>4755449</v>
      </c>
      <c r="H70" s="28">
        <f t="shared" si="23"/>
        <v>0</v>
      </c>
      <c r="I70" s="28">
        <f t="shared" si="23"/>
        <v>0</v>
      </c>
      <c r="J70" s="28">
        <f t="shared" si="23"/>
        <v>4755449</v>
      </c>
      <c r="K70" s="28">
        <f t="shared" si="13"/>
        <v>-627678551</v>
      </c>
      <c r="L70" s="13">
        <f t="shared" si="14"/>
        <v>0.7519281063320441</v>
      </c>
    </row>
    <row r="72" spans="1:4" ht="17.25" customHeight="1">
      <c r="A72" s="18" t="s">
        <v>22</v>
      </c>
      <c r="D72" s="18" t="s">
        <v>26</v>
      </c>
    </row>
    <row r="73" ht="33" customHeight="1">
      <c r="A73" s="1" t="s">
        <v>31</v>
      </c>
    </row>
    <row r="74" ht="15">
      <c r="B74" s="18"/>
    </row>
  </sheetData>
  <sheetProtection/>
  <mergeCells count="14">
    <mergeCell ref="K5:K6"/>
    <mergeCell ref="G5:J5"/>
    <mergeCell ref="H6:J6"/>
    <mergeCell ref="G6:G7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77" right="0.17" top="0.17" bottom="0.17" header="0.48" footer="0.25"/>
  <pageSetup fitToHeight="2" horizontalDpi="600" verticalDpi="600" orientation="landscape" paperSize="9" scale="60" r:id="rId1"/>
  <rowBreaks count="1" manualBreakCount="1">
    <brk id="2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74"/>
  <sheetViews>
    <sheetView showZeros="0" view="pageBreakPreview" zoomScale="75" zoomScaleSheetLayoutView="75" zoomScalePageLayoutView="0" workbookViewId="0" topLeftCell="A1">
      <pane xSplit="1" ySplit="8" topLeftCell="B51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G26" sqref="G26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8" customHeight="1">
      <c r="A2" s="64" t="s">
        <v>99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4" ht="15.75" customHeight="1">
      <c r="A3" s="68"/>
      <c r="B3" s="68"/>
      <c r="C3" s="68"/>
      <c r="D3" s="68"/>
      <c r="E3" s="68"/>
      <c r="F3" s="68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71" t="s">
        <v>80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9" t="s">
        <v>21</v>
      </c>
      <c r="B5" s="65" t="s">
        <v>28</v>
      </c>
      <c r="C5" s="70" t="s">
        <v>2</v>
      </c>
      <c r="D5" s="70"/>
      <c r="E5" s="70"/>
      <c r="F5" s="70"/>
      <c r="G5" s="74" t="s">
        <v>98</v>
      </c>
      <c r="H5" s="75"/>
      <c r="I5" s="75"/>
      <c r="J5" s="76"/>
      <c r="K5" s="65" t="s">
        <v>23</v>
      </c>
      <c r="L5" s="72" t="s">
        <v>25</v>
      </c>
    </row>
    <row r="6" spans="1:12" ht="29.25" customHeight="1">
      <c r="A6" s="69"/>
      <c r="B6" s="66"/>
      <c r="C6" s="70" t="s">
        <v>8</v>
      </c>
      <c r="D6" s="70" t="s">
        <v>9</v>
      </c>
      <c r="E6" s="70"/>
      <c r="F6" s="70"/>
      <c r="G6" s="77" t="s">
        <v>8</v>
      </c>
      <c r="H6" s="74" t="s">
        <v>9</v>
      </c>
      <c r="I6" s="75"/>
      <c r="J6" s="76"/>
      <c r="K6" s="67"/>
      <c r="L6" s="73"/>
    </row>
    <row r="7" spans="1:12" ht="30.75" customHeight="1">
      <c r="A7" s="69"/>
      <c r="B7" s="67"/>
      <c r="C7" s="70"/>
      <c r="D7" s="20" t="s">
        <v>10</v>
      </c>
      <c r="E7" s="20" t="s">
        <v>11</v>
      </c>
      <c r="F7" s="20" t="s">
        <v>12</v>
      </c>
      <c r="G7" s="78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48">
        <f aca="true" t="shared" si="0" ref="C9:J9">C10+C14</f>
        <v>152000</v>
      </c>
      <c r="D9" s="48">
        <f t="shared" si="0"/>
        <v>0</v>
      </c>
      <c r="E9" s="48">
        <f t="shared" si="0"/>
        <v>2000</v>
      </c>
      <c r="F9" s="48">
        <f t="shared" si="0"/>
        <v>150000</v>
      </c>
      <c r="G9" s="48">
        <f t="shared" si="0"/>
        <v>0</v>
      </c>
      <c r="H9" s="48">
        <f t="shared" si="0"/>
        <v>0</v>
      </c>
      <c r="I9" s="48">
        <f t="shared" si="0"/>
        <v>0</v>
      </c>
      <c r="J9" s="48">
        <f t="shared" si="0"/>
        <v>0</v>
      </c>
      <c r="K9" s="49">
        <f aca="true" t="shared" si="1" ref="K9:K40">G9-C9</f>
        <v>-152000</v>
      </c>
      <c r="L9" s="29">
        <f aca="true" t="shared" si="2" ref="L9:L40">G9/C9*100</f>
        <v>0</v>
      </c>
    </row>
    <row r="10" spans="1:12" ht="21" customHeight="1">
      <c r="A10" s="7" t="s">
        <v>39</v>
      </c>
      <c r="B10" s="19"/>
      <c r="C10" s="50">
        <f aca="true" t="shared" si="3" ref="C10:J10">C11+C12+C13</f>
        <v>135000</v>
      </c>
      <c r="D10" s="50">
        <f t="shared" si="3"/>
        <v>0</v>
      </c>
      <c r="E10" s="50">
        <f t="shared" si="3"/>
        <v>0</v>
      </c>
      <c r="F10" s="50">
        <f t="shared" si="3"/>
        <v>135000</v>
      </c>
      <c r="G10" s="50">
        <f t="shared" si="3"/>
        <v>0</v>
      </c>
      <c r="H10" s="50">
        <f t="shared" si="3"/>
        <v>0</v>
      </c>
      <c r="I10" s="50">
        <f t="shared" si="3"/>
        <v>0</v>
      </c>
      <c r="J10" s="50">
        <f t="shared" si="3"/>
        <v>0</v>
      </c>
      <c r="K10" s="51">
        <f t="shared" si="1"/>
        <v>-135000</v>
      </c>
      <c r="L10" s="30">
        <f t="shared" si="2"/>
        <v>0</v>
      </c>
    </row>
    <row r="11" spans="1:12" ht="49.5" customHeight="1">
      <c r="A11" s="16" t="s">
        <v>3</v>
      </c>
      <c r="B11" s="36" t="s">
        <v>29</v>
      </c>
      <c r="C11" s="52">
        <f>D11+E11+F11</f>
        <v>30000</v>
      </c>
      <c r="D11" s="52"/>
      <c r="E11" s="52"/>
      <c r="F11" s="52">
        <v>30000</v>
      </c>
      <c r="G11" s="52">
        <f>H11+I11+J11</f>
        <v>0</v>
      </c>
      <c r="H11" s="52"/>
      <c r="I11" s="52"/>
      <c r="J11" s="52"/>
      <c r="K11" s="53">
        <f t="shared" si="1"/>
        <v>-30000</v>
      </c>
      <c r="L11" s="4">
        <f t="shared" si="2"/>
        <v>0</v>
      </c>
    </row>
    <row r="12" spans="1:12" ht="63.75" customHeight="1">
      <c r="A12" s="16" t="s">
        <v>4</v>
      </c>
      <c r="B12" s="36" t="s">
        <v>29</v>
      </c>
      <c r="C12" s="52">
        <f>D12+E12+F12</f>
        <v>45000</v>
      </c>
      <c r="D12" s="52"/>
      <c r="E12" s="52"/>
      <c r="F12" s="52">
        <v>45000</v>
      </c>
      <c r="G12" s="52">
        <f>H12+I12+J12</f>
        <v>0</v>
      </c>
      <c r="H12" s="52"/>
      <c r="I12" s="52"/>
      <c r="J12" s="52"/>
      <c r="K12" s="53">
        <f t="shared" si="1"/>
        <v>-45000</v>
      </c>
      <c r="L12" s="4">
        <f t="shared" si="2"/>
        <v>0</v>
      </c>
    </row>
    <row r="13" spans="1:12" ht="43.5" customHeight="1">
      <c r="A13" s="16" t="s">
        <v>5</v>
      </c>
      <c r="B13" s="36" t="s">
        <v>29</v>
      </c>
      <c r="C13" s="52">
        <f>D13+E13+F13</f>
        <v>60000</v>
      </c>
      <c r="D13" s="52"/>
      <c r="E13" s="52"/>
      <c r="F13" s="52">
        <v>60000</v>
      </c>
      <c r="G13" s="52">
        <f>H13+I13+J13</f>
        <v>0</v>
      </c>
      <c r="H13" s="52"/>
      <c r="I13" s="52"/>
      <c r="J13" s="52"/>
      <c r="K13" s="53">
        <f t="shared" si="1"/>
        <v>-60000</v>
      </c>
      <c r="L13" s="4">
        <f t="shared" si="2"/>
        <v>0</v>
      </c>
    </row>
    <row r="14" spans="1:12" ht="43.5" customHeight="1">
      <c r="A14" s="40" t="s">
        <v>6</v>
      </c>
      <c r="B14" s="36"/>
      <c r="C14" s="54">
        <f aca="true" t="shared" si="4" ref="C14:J14">C15+C16</f>
        <v>17000</v>
      </c>
      <c r="D14" s="54">
        <f t="shared" si="4"/>
        <v>0</v>
      </c>
      <c r="E14" s="54">
        <f t="shared" si="4"/>
        <v>2000</v>
      </c>
      <c r="F14" s="54">
        <f t="shared" si="4"/>
        <v>15000</v>
      </c>
      <c r="G14" s="54">
        <f t="shared" si="4"/>
        <v>0</v>
      </c>
      <c r="H14" s="54">
        <f t="shared" si="4"/>
        <v>0</v>
      </c>
      <c r="I14" s="54">
        <f t="shared" si="4"/>
        <v>0</v>
      </c>
      <c r="J14" s="54">
        <f t="shared" si="4"/>
        <v>0</v>
      </c>
      <c r="K14" s="53">
        <f t="shared" si="1"/>
        <v>-17000</v>
      </c>
      <c r="L14" s="4">
        <f t="shared" si="2"/>
        <v>0</v>
      </c>
    </row>
    <row r="15" spans="1:12" ht="48.75" customHeight="1">
      <c r="A15" s="16" t="s">
        <v>7</v>
      </c>
      <c r="B15" s="36" t="s">
        <v>29</v>
      </c>
      <c r="C15" s="52">
        <f>D15+E15+F15</f>
        <v>15000</v>
      </c>
      <c r="D15" s="52"/>
      <c r="E15" s="52"/>
      <c r="F15" s="52">
        <v>15000</v>
      </c>
      <c r="G15" s="52">
        <f>H15+I15+J15</f>
        <v>0</v>
      </c>
      <c r="H15" s="52"/>
      <c r="I15" s="52"/>
      <c r="J15" s="52"/>
      <c r="K15" s="53">
        <f t="shared" si="1"/>
        <v>-15000</v>
      </c>
      <c r="L15" s="4">
        <f t="shared" si="2"/>
        <v>0</v>
      </c>
    </row>
    <row r="16" spans="1:12" ht="48.75" customHeight="1">
      <c r="A16" s="16" t="s">
        <v>58</v>
      </c>
      <c r="B16" s="36" t="s">
        <v>29</v>
      </c>
      <c r="C16" s="52">
        <f>D16+E16+F16</f>
        <v>2000</v>
      </c>
      <c r="D16" s="52"/>
      <c r="E16" s="52">
        <v>2000</v>
      </c>
      <c r="F16" s="52"/>
      <c r="G16" s="52">
        <f>H16+I16+J16</f>
        <v>0</v>
      </c>
      <c r="H16" s="52"/>
      <c r="I16" s="52"/>
      <c r="J16" s="52"/>
      <c r="K16" s="53">
        <f t="shared" si="1"/>
        <v>-2000</v>
      </c>
      <c r="L16" s="4">
        <f t="shared" si="2"/>
        <v>0</v>
      </c>
    </row>
    <row r="17" spans="1:12" ht="48.75" customHeight="1">
      <c r="A17" s="16" t="s">
        <v>57</v>
      </c>
      <c r="B17" s="36"/>
      <c r="C17" s="52">
        <f>D17+E17+F17</f>
        <v>2000</v>
      </c>
      <c r="D17" s="52"/>
      <c r="E17" s="52">
        <v>2000</v>
      </c>
      <c r="F17" s="52"/>
      <c r="G17" s="52">
        <f>H17+I17+J17</f>
        <v>0</v>
      </c>
      <c r="H17" s="52"/>
      <c r="I17" s="52"/>
      <c r="J17" s="52"/>
      <c r="K17" s="53">
        <f t="shared" si="1"/>
        <v>-2000</v>
      </c>
      <c r="L17" s="4">
        <f t="shared" si="2"/>
        <v>0</v>
      </c>
    </row>
    <row r="18" spans="1:12" ht="30.75" customHeight="1">
      <c r="A18" s="6" t="s">
        <v>16</v>
      </c>
      <c r="B18" s="6"/>
      <c r="C18" s="48">
        <f aca="true" t="shared" si="5" ref="C18:J18">C19+C23</f>
        <v>113476.1</v>
      </c>
      <c r="D18" s="48">
        <f t="shared" si="5"/>
        <v>0</v>
      </c>
      <c r="E18" s="48">
        <f t="shared" si="5"/>
        <v>40163.9</v>
      </c>
      <c r="F18" s="48">
        <f t="shared" si="5"/>
        <v>73312.2</v>
      </c>
      <c r="G18" s="48">
        <f t="shared" si="5"/>
        <v>0</v>
      </c>
      <c r="H18" s="48">
        <f t="shared" si="5"/>
        <v>0</v>
      </c>
      <c r="I18" s="48">
        <f t="shared" si="5"/>
        <v>0</v>
      </c>
      <c r="J18" s="48">
        <f t="shared" si="5"/>
        <v>0</v>
      </c>
      <c r="K18" s="49">
        <f t="shared" si="1"/>
        <v>-113476.1</v>
      </c>
      <c r="L18" s="29">
        <f t="shared" si="2"/>
        <v>0</v>
      </c>
    </row>
    <row r="19" spans="1:12" ht="15.75" customHeight="1">
      <c r="A19" s="7" t="s">
        <v>20</v>
      </c>
      <c r="B19" s="19"/>
      <c r="C19" s="54">
        <f aca="true" t="shared" si="6" ref="C19:J19">C20+C21+C22</f>
        <v>65163.9</v>
      </c>
      <c r="D19" s="54">
        <f t="shared" si="6"/>
        <v>0</v>
      </c>
      <c r="E19" s="54">
        <f t="shared" si="6"/>
        <v>20163.9</v>
      </c>
      <c r="F19" s="54">
        <f t="shared" si="6"/>
        <v>45000</v>
      </c>
      <c r="G19" s="54">
        <f t="shared" si="6"/>
        <v>0</v>
      </c>
      <c r="H19" s="54">
        <f t="shared" si="6"/>
        <v>0</v>
      </c>
      <c r="I19" s="54">
        <f t="shared" si="6"/>
        <v>0</v>
      </c>
      <c r="J19" s="54">
        <f t="shared" si="6"/>
        <v>0</v>
      </c>
      <c r="K19" s="51">
        <f t="shared" si="1"/>
        <v>-65163.9</v>
      </c>
      <c r="L19" s="30">
        <f t="shared" si="2"/>
        <v>0</v>
      </c>
    </row>
    <row r="20" spans="1:12" ht="34.5" customHeight="1">
      <c r="A20" s="9" t="s">
        <v>100</v>
      </c>
      <c r="B20" s="36" t="s">
        <v>29</v>
      </c>
      <c r="C20" s="52">
        <f>D20+E20+F20</f>
        <v>34800</v>
      </c>
      <c r="D20" s="52"/>
      <c r="E20" s="52"/>
      <c r="F20" s="52">
        <v>34800</v>
      </c>
      <c r="G20" s="52">
        <f>H20+I20+J20</f>
        <v>0</v>
      </c>
      <c r="H20" s="52"/>
      <c r="I20" s="52"/>
      <c r="J20" s="52"/>
      <c r="K20" s="53">
        <f t="shared" si="1"/>
        <v>-34800</v>
      </c>
      <c r="L20" s="4">
        <f t="shared" si="2"/>
        <v>0</v>
      </c>
    </row>
    <row r="21" spans="1:12" ht="48.75" customHeight="1">
      <c r="A21" s="9" t="s">
        <v>38</v>
      </c>
      <c r="B21" s="36" t="s">
        <v>29</v>
      </c>
      <c r="C21" s="52">
        <f>D21+E21+F21</f>
        <v>10200</v>
      </c>
      <c r="D21" s="52"/>
      <c r="E21" s="52"/>
      <c r="F21" s="52">
        <v>10200</v>
      </c>
      <c r="G21" s="52">
        <f>H21+I21+J21</f>
        <v>0</v>
      </c>
      <c r="H21" s="52"/>
      <c r="I21" s="52"/>
      <c r="J21" s="52"/>
      <c r="K21" s="53">
        <f t="shared" si="1"/>
        <v>-10200</v>
      </c>
      <c r="L21" s="4">
        <f t="shared" si="2"/>
        <v>0</v>
      </c>
    </row>
    <row r="22" spans="1:12" ht="30.75" customHeight="1">
      <c r="A22" s="15" t="s">
        <v>37</v>
      </c>
      <c r="B22" s="36" t="s">
        <v>29</v>
      </c>
      <c r="C22" s="52">
        <f>D22+E22+F22</f>
        <v>20163.9</v>
      </c>
      <c r="D22" s="52"/>
      <c r="E22" s="52">
        <v>20163.9</v>
      </c>
      <c r="F22" s="52"/>
      <c r="G22" s="52">
        <f>H22+I22+J22</f>
        <v>0</v>
      </c>
      <c r="H22" s="52"/>
      <c r="I22" s="52"/>
      <c r="J22" s="52"/>
      <c r="K22" s="53">
        <f t="shared" si="1"/>
        <v>-20163.9</v>
      </c>
      <c r="L22" s="4">
        <f t="shared" si="2"/>
        <v>0</v>
      </c>
    </row>
    <row r="23" spans="1:12" ht="17.25" customHeight="1">
      <c r="A23" s="7" t="s">
        <v>13</v>
      </c>
      <c r="B23" s="19"/>
      <c r="C23" s="54">
        <f aca="true" t="shared" si="7" ref="C23:J23">C24+C25+C26</f>
        <v>48312.2</v>
      </c>
      <c r="D23" s="54">
        <f t="shared" si="7"/>
        <v>0</v>
      </c>
      <c r="E23" s="54">
        <f t="shared" si="7"/>
        <v>20000</v>
      </c>
      <c r="F23" s="54">
        <f t="shared" si="7"/>
        <v>28312.2</v>
      </c>
      <c r="G23" s="54">
        <f t="shared" si="7"/>
        <v>0</v>
      </c>
      <c r="H23" s="54">
        <f t="shared" si="7"/>
        <v>0</v>
      </c>
      <c r="I23" s="54">
        <f t="shared" si="7"/>
        <v>0</v>
      </c>
      <c r="J23" s="54">
        <f t="shared" si="7"/>
        <v>0</v>
      </c>
      <c r="K23" s="53">
        <f t="shared" si="1"/>
        <v>-48312.2</v>
      </c>
      <c r="L23" s="4">
        <f t="shared" si="2"/>
        <v>0</v>
      </c>
    </row>
    <row r="24" spans="1:12" ht="45.75" customHeight="1">
      <c r="A24" s="9" t="s">
        <v>61</v>
      </c>
      <c r="B24" s="36" t="s">
        <v>29</v>
      </c>
      <c r="C24" s="55">
        <f>D24+E24+F24</f>
        <v>3000</v>
      </c>
      <c r="D24" s="55"/>
      <c r="E24" s="55"/>
      <c r="F24" s="55">
        <v>3000</v>
      </c>
      <c r="G24" s="55">
        <f>H24+I24+J24</f>
        <v>0</v>
      </c>
      <c r="H24" s="55"/>
      <c r="I24" s="55"/>
      <c r="J24" s="55"/>
      <c r="K24" s="55">
        <f t="shared" si="1"/>
        <v>-3000</v>
      </c>
      <c r="L24" s="12">
        <f t="shared" si="2"/>
        <v>0</v>
      </c>
    </row>
    <row r="25" spans="1:12" ht="63.75" customHeight="1">
      <c r="A25" s="9" t="s">
        <v>63</v>
      </c>
      <c r="B25" s="36" t="s">
        <v>29</v>
      </c>
      <c r="C25" s="55">
        <f>D25+E25+F25</f>
        <v>43312.2</v>
      </c>
      <c r="D25" s="55"/>
      <c r="E25" s="55">
        <v>20000</v>
      </c>
      <c r="F25" s="55">
        <v>23312.2</v>
      </c>
      <c r="G25" s="55">
        <f>H25+I25+J25</f>
        <v>0</v>
      </c>
      <c r="H25" s="55"/>
      <c r="I25" s="55"/>
      <c r="J25" s="55"/>
      <c r="K25" s="55">
        <f t="shared" si="1"/>
        <v>-43312.2</v>
      </c>
      <c r="L25" s="12">
        <f t="shared" si="2"/>
        <v>0</v>
      </c>
    </row>
    <row r="26" spans="1:12" ht="113.25" customHeight="1">
      <c r="A26" s="39" t="s">
        <v>94</v>
      </c>
      <c r="B26" s="36" t="s">
        <v>29</v>
      </c>
      <c r="C26" s="55">
        <f>D26+E26+F26</f>
        <v>2000</v>
      </c>
      <c r="D26" s="55"/>
      <c r="E26" s="55"/>
      <c r="F26" s="55">
        <v>2000</v>
      </c>
      <c r="G26" s="55">
        <f>H26+I26+J26</f>
        <v>0</v>
      </c>
      <c r="H26" s="55"/>
      <c r="I26" s="55"/>
      <c r="J26" s="55"/>
      <c r="K26" s="55">
        <f t="shared" si="1"/>
        <v>-2000</v>
      </c>
      <c r="L26" s="12">
        <f t="shared" si="2"/>
        <v>0</v>
      </c>
    </row>
    <row r="27" spans="1:12" ht="18" customHeight="1">
      <c r="A27" s="11" t="s">
        <v>17</v>
      </c>
      <c r="B27" s="37"/>
      <c r="C27" s="56">
        <f aca="true" t="shared" si="8" ref="C27:J27">C28+C51</f>
        <v>306447.3</v>
      </c>
      <c r="D27" s="56">
        <f t="shared" si="8"/>
        <v>0</v>
      </c>
      <c r="E27" s="56">
        <f t="shared" si="8"/>
        <v>21550</v>
      </c>
      <c r="F27" s="56">
        <f t="shared" si="8"/>
        <v>284897.3</v>
      </c>
      <c r="G27" s="56">
        <f t="shared" si="8"/>
        <v>3352.3</v>
      </c>
      <c r="H27" s="56">
        <f t="shared" si="8"/>
        <v>0</v>
      </c>
      <c r="I27" s="56">
        <f t="shared" si="8"/>
        <v>0</v>
      </c>
      <c r="J27" s="56">
        <f t="shared" si="8"/>
        <v>3352.3</v>
      </c>
      <c r="K27" s="56">
        <f t="shared" si="1"/>
        <v>-303095</v>
      </c>
      <c r="L27" s="13">
        <f t="shared" si="2"/>
        <v>1.0939238165909768</v>
      </c>
    </row>
    <row r="28" spans="1:12" ht="18" customHeight="1">
      <c r="A28" s="7" t="s">
        <v>14</v>
      </c>
      <c r="B28" s="19"/>
      <c r="C28" s="50">
        <f aca="true" t="shared" si="9" ref="C28:J28">C29+C31+C33+C35+C37+C39+C41+C43+C45+C47+C49</f>
        <v>296147.3</v>
      </c>
      <c r="D28" s="50">
        <f t="shared" si="9"/>
        <v>0</v>
      </c>
      <c r="E28" s="50">
        <f t="shared" si="9"/>
        <v>11250</v>
      </c>
      <c r="F28" s="50">
        <f t="shared" si="9"/>
        <v>284897.3</v>
      </c>
      <c r="G28" s="50">
        <f t="shared" si="9"/>
        <v>3352.3</v>
      </c>
      <c r="H28" s="50">
        <f t="shared" si="9"/>
        <v>0</v>
      </c>
      <c r="I28" s="50">
        <f t="shared" si="9"/>
        <v>0</v>
      </c>
      <c r="J28" s="50">
        <f t="shared" si="9"/>
        <v>3352.3</v>
      </c>
      <c r="K28" s="50">
        <f t="shared" si="1"/>
        <v>-292795</v>
      </c>
      <c r="L28" s="32">
        <f t="shared" si="2"/>
        <v>1.1319704755032378</v>
      </c>
    </row>
    <row r="29" spans="1:12" ht="66.75" customHeight="1">
      <c r="A29" s="8" t="s">
        <v>42</v>
      </c>
      <c r="B29" s="36" t="s">
        <v>29</v>
      </c>
      <c r="C29" s="55">
        <f aca="true" t="shared" si="10" ref="C29:C47">D29+E29+F29</f>
        <v>14630.4</v>
      </c>
      <c r="D29" s="55"/>
      <c r="E29" s="55"/>
      <c r="F29" s="55">
        <v>14630.4</v>
      </c>
      <c r="G29" s="55">
        <f>H29+I29+J29</f>
        <v>0</v>
      </c>
      <c r="H29" s="55"/>
      <c r="I29" s="55"/>
      <c r="J29" s="55"/>
      <c r="K29" s="55">
        <f t="shared" si="1"/>
        <v>-14630.4</v>
      </c>
      <c r="L29" s="12">
        <f t="shared" si="2"/>
        <v>0</v>
      </c>
    </row>
    <row r="30" spans="1:12" ht="45.75" customHeight="1">
      <c r="A30" s="41" t="s">
        <v>64</v>
      </c>
      <c r="B30" s="36"/>
      <c r="C30" s="55">
        <f t="shared" si="10"/>
        <v>188</v>
      </c>
      <c r="D30" s="55"/>
      <c r="E30" s="55"/>
      <c r="F30" s="55">
        <v>188</v>
      </c>
      <c r="G30" s="55">
        <f>H30+I30+J30</f>
        <v>0</v>
      </c>
      <c r="H30" s="55"/>
      <c r="I30" s="55"/>
      <c r="J30" s="55"/>
      <c r="K30" s="55">
        <f t="shared" si="1"/>
        <v>-188</v>
      </c>
      <c r="L30" s="12">
        <f t="shared" si="2"/>
        <v>0</v>
      </c>
    </row>
    <row r="31" spans="1:12" ht="81.75" customHeight="1">
      <c r="A31" s="8" t="s">
        <v>43</v>
      </c>
      <c r="B31" s="36" t="s">
        <v>29</v>
      </c>
      <c r="C31" s="55">
        <f t="shared" si="10"/>
        <v>105512.5</v>
      </c>
      <c r="D31" s="55"/>
      <c r="E31" s="55"/>
      <c r="F31" s="55">
        <v>105512.5</v>
      </c>
      <c r="G31" s="55">
        <f aca="true" t="shared" si="11" ref="G31:G52">H31+I31+J31</f>
        <v>3352.3</v>
      </c>
      <c r="H31" s="55"/>
      <c r="I31" s="55"/>
      <c r="J31" s="55">
        <v>3352.3</v>
      </c>
      <c r="K31" s="55">
        <f t="shared" si="1"/>
        <v>-102160.2</v>
      </c>
      <c r="L31" s="12">
        <f t="shared" si="2"/>
        <v>3.17715910437152</v>
      </c>
    </row>
    <row r="32" spans="1:12" ht="47.25" customHeight="1">
      <c r="A32" s="41" t="s">
        <v>65</v>
      </c>
      <c r="B32" s="36"/>
      <c r="C32" s="55">
        <f t="shared" si="10"/>
        <v>1478</v>
      </c>
      <c r="D32" s="55"/>
      <c r="E32" s="55"/>
      <c r="F32" s="55">
        <v>1478</v>
      </c>
      <c r="G32" s="55">
        <f t="shared" si="11"/>
        <v>36.5</v>
      </c>
      <c r="H32" s="55"/>
      <c r="I32" s="55"/>
      <c r="J32" s="55">
        <v>36.5</v>
      </c>
      <c r="K32" s="55">
        <f t="shared" si="1"/>
        <v>-1441.5</v>
      </c>
      <c r="L32" s="12">
        <f t="shared" si="2"/>
        <v>2.469553450608931</v>
      </c>
    </row>
    <row r="33" spans="1:12" ht="63" customHeight="1">
      <c r="A33" s="8" t="s">
        <v>44</v>
      </c>
      <c r="B33" s="36" t="s">
        <v>29</v>
      </c>
      <c r="C33" s="55">
        <f t="shared" si="10"/>
        <v>27119.8</v>
      </c>
      <c r="D33" s="55"/>
      <c r="E33" s="55">
        <v>11250</v>
      </c>
      <c r="F33" s="55">
        <v>15869.8</v>
      </c>
      <c r="G33" s="55">
        <f t="shared" si="11"/>
        <v>0</v>
      </c>
      <c r="H33" s="55"/>
      <c r="I33" s="55"/>
      <c r="J33" s="55"/>
      <c r="K33" s="55">
        <f t="shared" si="1"/>
        <v>-27119.8</v>
      </c>
      <c r="L33" s="12">
        <f t="shared" si="2"/>
        <v>0</v>
      </c>
    </row>
    <row r="34" spans="1:12" ht="47.25" customHeight="1">
      <c r="A34" s="8" t="s">
        <v>66</v>
      </c>
      <c r="B34" s="36"/>
      <c r="C34" s="55">
        <f t="shared" si="10"/>
        <v>348000</v>
      </c>
      <c r="D34" s="55"/>
      <c r="E34" s="55"/>
      <c r="F34" s="55">
        <v>348000</v>
      </c>
      <c r="G34" s="55">
        <f t="shared" si="11"/>
        <v>0</v>
      </c>
      <c r="H34" s="55"/>
      <c r="I34" s="55"/>
      <c r="J34" s="55"/>
      <c r="K34" s="55">
        <f t="shared" si="1"/>
        <v>-348000</v>
      </c>
      <c r="L34" s="12">
        <f t="shared" si="2"/>
        <v>0</v>
      </c>
    </row>
    <row r="35" spans="1:12" ht="63" customHeight="1">
      <c r="A35" s="44" t="s">
        <v>67</v>
      </c>
      <c r="B35" s="36" t="s">
        <v>29</v>
      </c>
      <c r="C35" s="55">
        <f t="shared" si="10"/>
        <v>87884.6</v>
      </c>
      <c r="D35" s="55"/>
      <c r="E35" s="55"/>
      <c r="F35" s="55">
        <v>87884.6</v>
      </c>
      <c r="G35" s="55">
        <f>H35+I35+J35</f>
        <v>0</v>
      </c>
      <c r="H35" s="55"/>
      <c r="I35" s="55"/>
      <c r="J35" s="55"/>
      <c r="K35" s="55">
        <f t="shared" si="1"/>
        <v>-87884.6</v>
      </c>
      <c r="L35" s="12">
        <f t="shared" si="2"/>
        <v>0</v>
      </c>
    </row>
    <row r="36" spans="1:12" ht="51.75" customHeight="1">
      <c r="A36" s="8" t="s">
        <v>68</v>
      </c>
      <c r="B36" s="36"/>
      <c r="C36" s="55">
        <f t="shared" si="10"/>
        <v>1128</v>
      </c>
      <c r="D36" s="55"/>
      <c r="E36" s="55"/>
      <c r="F36" s="55">
        <v>1128</v>
      </c>
      <c r="G36" s="55">
        <f t="shared" si="11"/>
        <v>0</v>
      </c>
      <c r="H36" s="55"/>
      <c r="I36" s="55"/>
      <c r="J36" s="55"/>
      <c r="K36" s="55">
        <f t="shared" si="1"/>
        <v>-1128</v>
      </c>
      <c r="L36" s="12">
        <f t="shared" si="2"/>
        <v>0</v>
      </c>
    </row>
    <row r="37" spans="1:12" ht="78" customHeight="1">
      <c r="A37" s="8" t="s">
        <v>45</v>
      </c>
      <c r="B37" s="36" t="s">
        <v>29</v>
      </c>
      <c r="C37" s="55">
        <f t="shared" si="10"/>
        <v>10000</v>
      </c>
      <c r="D37" s="55"/>
      <c r="E37" s="55"/>
      <c r="F37" s="55">
        <v>10000</v>
      </c>
      <c r="G37" s="55">
        <f t="shared" si="11"/>
        <v>0</v>
      </c>
      <c r="H37" s="55"/>
      <c r="I37" s="55"/>
      <c r="J37" s="55"/>
      <c r="K37" s="55">
        <f t="shared" si="1"/>
        <v>-10000</v>
      </c>
      <c r="L37" s="12">
        <f t="shared" si="2"/>
        <v>0</v>
      </c>
    </row>
    <row r="38" spans="1:12" ht="49.5" customHeight="1">
      <c r="A38" s="8" t="s">
        <v>69</v>
      </c>
      <c r="B38" s="36"/>
      <c r="C38" s="55">
        <f t="shared" si="10"/>
        <v>316</v>
      </c>
      <c r="D38" s="55"/>
      <c r="E38" s="55"/>
      <c r="F38" s="55">
        <v>316</v>
      </c>
      <c r="G38" s="55">
        <f t="shared" si="11"/>
        <v>0</v>
      </c>
      <c r="H38" s="55"/>
      <c r="I38" s="55"/>
      <c r="J38" s="55"/>
      <c r="K38" s="55">
        <f t="shared" si="1"/>
        <v>-316</v>
      </c>
      <c r="L38" s="12">
        <f t="shared" si="2"/>
        <v>0</v>
      </c>
    </row>
    <row r="39" spans="1:12" ht="80.25" customHeight="1">
      <c r="A39" s="9" t="s">
        <v>70</v>
      </c>
      <c r="B39" s="36" t="s">
        <v>29</v>
      </c>
      <c r="C39" s="55">
        <f t="shared" si="10"/>
        <v>10000</v>
      </c>
      <c r="D39" s="55"/>
      <c r="E39" s="55"/>
      <c r="F39" s="55">
        <v>10000</v>
      </c>
      <c r="G39" s="55">
        <f>H39+I39+J39</f>
        <v>0</v>
      </c>
      <c r="H39" s="55"/>
      <c r="I39" s="55"/>
      <c r="J39" s="55"/>
      <c r="K39" s="55">
        <f t="shared" si="1"/>
        <v>-10000</v>
      </c>
      <c r="L39" s="12">
        <f t="shared" si="2"/>
        <v>0</v>
      </c>
    </row>
    <row r="40" spans="1:12" ht="50.25" customHeight="1">
      <c r="A40" s="8" t="s">
        <v>71</v>
      </c>
      <c r="B40" s="36"/>
      <c r="C40" s="55">
        <f t="shared" si="10"/>
        <v>459</v>
      </c>
      <c r="D40" s="55"/>
      <c r="E40" s="55"/>
      <c r="F40" s="57">
        <v>459</v>
      </c>
      <c r="G40" s="55">
        <f t="shared" si="11"/>
        <v>0</v>
      </c>
      <c r="H40" s="55"/>
      <c r="I40" s="55"/>
      <c r="J40" s="55"/>
      <c r="K40" s="55">
        <f t="shared" si="1"/>
        <v>-459</v>
      </c>
      <c r="L40" s="12">
        <f t="shared" si="2"/>
        <v>0</v>
      </c>
    </row>
    <row r="41" spans="1:12" ht="78.75" customHeight="1">
      <c r="A41" s="8" t="s">
        <v>72</v>
      </c>
      <c r="B41" s="36" t="s">
        <v>29</v>
      </c>
      <c r="C41" s="55">
        <f t="shared" si="10"/>
        <v>18000</v>
      </c>
      <c r="D41" s="55"/>
      <c r="E41" s="55"/>
      <c r="F41" s="55">
        <v>18000</v>
      </c>
      <c r="G41" s="55">
        <f t="shared" si="11"/>
        <v>0</v>
      </c>
      <c r="H41" s="55"/>
      <c r="I41" s="55"/>
      <c r="J41" s="55"/>
      <c r="K41" s="55">
        <f aca="true" t="shared" si="12" ref="K41:K70">G41-C41</f>
        <v>-18000</v>
      </c>
      <c r="L41" s="12">
        <f aca="true" t="shared" si="13" ref="L41:L70">G41/C41*100</f>
        <v>0</v>
      </c>
    </row>
    <row r="42" spans="1:12" ht="48.75" customHeight="1">
      <c r="A42" s="8" t="s">
        <v>69</v>
      </c>
      <c r="B42" s="36"/>
      <c r="C42" s="55">
        <f t="shared" si="10"/>
        <v>2413.3</v>
      </c>
      <c r="D42" s="55"/>
      <c r="E42" s="55"/>
      <c r="F42" s="55">
        <v>2413.3</v>
      </c>
      <c r="G42" s="55">
        <f>H42+I42+J42</f>
        <v>0</v>
      </c>
      <c r="H42" s="55"/>
      <c r="I42" s="55"/>
      <c r="J42" s="55"/>
      <c r="K42" s="55">
        <f t="shared" si="12"/>
        <v>-2413.3</v>
      </c>
      <c r="L42" s="12">
        <f t="shared" si="13"/>
        <v>0</v>
      </c>
    </row>
    <row r="43" spans="1:12" ht="129.75" customHeight="1">
      <c r="A43" s="8" t="s">
        <v>55</v>
      </c>
      <c r="B43" s="36" t="s">
        <v>29</v>
      </c>
      <c r="C43" s="55">
        <f t="shared" si="10"/>
        <v>10000</v>
      </c>
      <c r="D43" s="55"/>
      <c r="E43" s="55"/>
      <c r="F43" s="55">
        <v>10000</v>
      </c>
      <c r="G43" s="55">
        <f t="shared" si="11"/>
        <v>0</v>
      </c>
      <c r="H43" s="55"/>
      <c r="I43" s="55"/>
      <c r="J43" s="55"/>
      <c r="K43" s="55">
        <f t="shared" si="12"/>
        <v>-10000</v>
      </c>
      <c r="L43" s="12">
        <f t="shared" si="13"/>
        <v>0</v>
      </c>
    </row>
    <row r="44" spans="1:12" ht="48.75" customHeight="1">
      <c r="A44" s="8" t="s">
        <v>68</v>
      </c>
      <c r="B44" s="36" t="s">
        <v>29</v>
      </c>
      <c r="C44" s="55">
        <f t="shared" si="10"/>
        <v>1715.6</v>
      </c>
      <c r="D44" s="55"/>
      <c r="E44" s="55"/>
      <c r="F44" s="55">
        <v>1715.6</v>
      </c>
      <c r="G44" s="55">
        <f>H44+I44+J44</f>
        <v>0</v>
      </c>
      <c r="H44" s="55"/>
      <c r="I44" s="55"/>
      <c r="J44" s="55"/>
      <c r="K44" s="55">
        <f t="shared" si="12"/>
        <v>-1715.6</v>
      </c>
      <c r="L44" s="12">
        <f t="shared" si="13"/>
        <v>0</v>
      </c>
    </row>
    <row r="45" spans="1:12" ht="126" customHeight="1">
      <c r="A45" s="8" t="s">
        <v>56</v>
      </c>
      <c r="B45" s="36" t="s">
        <v>29</v>
      </c>
      <c r="C45" s="55">
        <f t="shared" si="10"/>
        <v>10000</v>
      </c>
      <c r="D45" s="55"/>
      <c r="E45" s="55"/>
      <c r="F45" s="55">
        <v>10000</v>
      </c>
      <c r="G45" s="55">
        <f t="shared" si="11"/>
        <v>0</v>
      </c>
      <c r="H45" s="55"/>
      <c r="I45" s="55"/>
      <c r="J45" s="55"/>
      <c r="K45" s="55">
        <f t="shared" si="12"/>
        <v>-10000</v>
      </c>
      <c r="L45" s="12">
        <f t="shared" si="13"/>
        <v>0</v>
      </c>
    </row>
    <row r="46" spans="1:12" ht="48.75" customHeight="1">
      <c r="A46" s="8" t="s">
        <v>69</v>
      </c>
      <c r="B46" s="36"/>
      <c r="C46" s="55">
        <f t="shared" si="10"/>
        <v>128</v>
      </c>
      <c r="D46" s="55"/>
      <c r="E46" s="55"/>
      <c r="F46" s="55">
        <v>128</v>
      </c>
      <c r="G46" s="55">
        <f t="shared" si="11"/>
        <v>0</v>
      </c>
      <c r="H46" s="55"/>
      <c r="I46" s="55"/>
      <c r="J46" s="55"/>
      <c r="K46" s="55">
        <f t="shared" si="12"/>
        <v>-128</v>
      </c>
      <c r="L46" s="12">
        <f t="shared" si="13"/>
        <v>0</v>
      </c>
    </row>
    <row r="47" spans="1:12" ht="66.75" customHeight="1">
      <c r="A47" s="8" t="s">
        <v>48</v>
      </c>
      <c r="B47" s="36" t="s">
        <v>29</v>
      </c>
      <c r="C47" s="55">
        <f t="shared" si="10"/>
        <v>1500</v>
      </c>
      <c r="D47" s="55"/>
      <c r="E47" s="55"/>
      <c r="F47" s="55">
        <v>1500</v>
      </c>
      <c r="G47" s="55">
        <f>H47+I47+J47</f>
        <v>0</v>
      </c>
      <c r="H47" s="55"/>
      <c r="I47" s="55"/>
      <c r="J47" s="58"/>
      <c r="K47" s="55">
        <f t="shared" si="12"/>
        <v>-1500</v>
      </c>
      <c r="L47" s="12">
        <f t="shared" si="13"/>
        <v>0</v>
      </c>
    </row>
    <row r="48" spans="1:12" ht="47.25" customHeight="1">
      <c r="A48" s="9" t="s">
        <v>69</v>
      </c>
      <c r="B48" s="36"/>
      <c r="C48" s="55">
        <f>C49</f>
        <v>1500</v>
      </c>
      <c r="D48" s="55">
        <f>D49</f>
        <v>0</v>
      </c>
      <c r="E48" s="55">
        <f>E49</f>
        <v>0</v>
      </c>
      <c r="F48" s="55">
        <v>1500</v>
      </c>
      <c r="G48" s="55">
        <f t="shared" si="11"/>
        <v>0</v>
      </c>
      <c r="H48" s="55">
        <f>H49</f>
        <v>0</v>
      </c>
      <c r="I48" s="55">
        <f>I49</f>
        <v>0</v>
      </c>
      <c r="J48" s="59"/>
      <c r="K48" s="55">
        <f t="shared" si="12"/>
        <v>-1500</v>
      </c>
      <c r="L48" s="32">
        <f t="shared" si="13"/>
        <v>0</v>
      </c>
    </row>
    <row r="49" spans="1:12" ht="62.25" customHeight="1">
      <c r="A49" s="9" t="s">
        <v>78</v>
      </c>
      <c r="B49" s="36" t="s">
        <v>29</v>
      </c>
      <c r="C49" s="55">
        <f>D49+E49+F49</f>
        <v>1500</v>
      </c>
      <c r="D49" s="55"/>
      <c r="E49" s="55"/>
      <c r="F49" s="55">
        <v>1500</v>
      </c>
      <c r="G49" s="55">
        <f t="shared" si="11"/>
        <v>0</v>
      </c>
      <c r="H49" s="55"/>
      <c r="I49" s="55"/>
      <c r="J49" s="55"/>
      <c r="K49" s="55">
        <f t="shared" si="12"/>
        <v>-1500</v>
      </c>
      <c r="L49" s="12">
        <f t="shared" si="13"/>
        <v>0</v>
      </c>
    </row>
    <row r="50" spans="1:12" ht="46.5" customHeight="1">
      <c r="A50" s="9" t="s">
        <v>69</v>
      </c>
      <c r="B50" s="36"/>
      <c r="C50" s="55">
        <f>D50+E50+F50</f>
        <v>1500</v>
      </c>
      <c r="D50" s="55"/>
      <c r="E50" s="55"/>
      <c r="F50" s="55">
        <v>1500</v>
      </c>
      <c r="G50" s="55">
        <f>H50+I50+J50</f>
        <v>0</v>
      </c>
      <c r="H50" s="55"/>
      <c r="I50" s="55"/>
      <c r="J50" s="55"/>
      <c r="K50" s="55">
        <f t="shared" si="12"/>
        <v>-1500</v>
      </c>
      <c r="L50" s="12">
        <f t="shared" si="13"/>
        <v>0</v>
      </c>
    </row>
    <row r="51" spans="1:12" ht="29.25" customHeight="1">
      <c r="A51" s="10" t="s">
        <v>40</v>
      </c>
      <c r="B51" s="36"/>
      <c r="C51" s="55">
        <f aca="true" t="shared" si="14" ref="C51:J51">C52</f>
        <v>10300</v>
      </c>
      <c r="D51" s="55">
        <f t="shared" si="14"/>
        <v>0</v>
      </c>
      <c r="E51" s="55">
        <f t="shared" si="14"/>
        <v>10300</v>
      </c>
      <c r="F51" s="55">
        <f t="shared" si="14"/>
        <v>0</v>
      </c>
      <c r="G51" s="55">
        <f t="shared" si="11"/>
        <v>0</v>
      </c>
      <c r="H51" s="55">
        <f t="shared" si="14"/>
        <v>0</v>
      </c>
      <c r="I51" s="55">
        <f t="shared" si="14"/>
        <v>0</v>
      </c>
      <c r="J51" s="55">
        <f t="shared" si="14"/>
        <v>0</v>
      </c>
      <c r="K51" s="55">
        <f t="shared" si="12"/>
        <v>-10300</v>
      </c>
      <c r="L51" s="12">
        <f t="shared" si="13"/>
        <v>0</v>
      </c>
    </row>
    <row r="52" spans="1:12" ht="37.5" customHeight="1">
      <c r="A52" s="9" t="s">
        <v>41</v>
      </c>
      <c r="B52" s="36" t="s">
        <v>29</v>
      </c>
      <c r="C52" s="55">
        <f>D52+E52+F52</f>
        <v>10300</v>
      </c>
      <c r="D52" s="55"/>
      <c r="E52" s="55">
        <v>10300</v>
      </c>
      <c r="F52" s="55"/>
      <c r="G52" s="55">
        <f t="shared" si="11"/>
        <v>0</v>
      </c>
      <c r="H52" s="55"/>
      <c r="I52" s="55"/>
      <c r="J52" s="55"/>
      <c r="K52" s="55">
        <f t="shared" si="12"/>
        <v>-10300</v>
      </c>
      <c r="L52" s="12">
        <f t="shared" si="13"/>
        <v>0</v>
      </c>
    </row>
    <row r="53" spans="1:12" ht="24" customHeight="1">
      <c r="A53" s="33" t="s">
        <v>18</v>
      </c>
      <c r="B53" s="38"/>
      <c r="C53" s="56">
        <f aca="true" t="shared" si="15" ref="C53:F54">C54</f>
        <v>21707.4</v>
      </c>
      <c r="D53" s="56">
        <f t="shared" si="15"/>
        <v>0</v>
      </c>
      <c r="E53" s="56">
        <f t="shared" si="15"/>
        <v>21707.4</v>
      </c>
      <c r="F53" s="56">
        <f t="shared" si="15"/>
        <v>0</v>
      </c>
      <c r="G53" s="60">
        <f>H53+I53+J53</f>
        <v>0</v>
      </c>
      <c r="H53" s="56">
        <f aca="true" t="shared" si="16" ref="H53:J54">H54</f>
        <v>0</v>
      </c>
      <c r="I53" s="56">
        <f t="shared" si="16"/>
        <v>0</v>
      </c>
      <c r="J53" s="56">
        <f t="shared" si="16"/>
        <v>0</v>
      </c>
      <c r="K53" s="56">
        <f t="shared" si="12"/>
        <v>-21707.4</v>
      </c>
      <c r="L53" s="13">
        <f t="shared" si="13"/>
        <v>0</v>
      </c>
    </row>
    <row r="54" spans="1:12" ht="24" customHeight="1">
      <c r="A54" s="10" t="s">
        <v>34</v>
      </c>
      <c r="B54" s="36"/>
      <c r="C54" s="55">
        <f t="shared" si="15"/>
        <v>21707.4</v>
      </c>
      <c r="D54" s="55">
        <f t="shared" si="15"/>
        <v>0</v>
      </c>
      <c r="E54" s="55">
        <f t="shared" si="15"/>
        <v>21707.4</v>
      </c>
      <c r="F54" s="55">
        <f t="shared" si="15"/>
        <v>0</v>
      </c>
      <c r="G54" s="55">
        <f>H54+I54+J54</f>
        <v>0</v>
      </c>
      <c r="H54" s="55">
        <f t="shared" si="16"/>
        <v>0</v>
      </c>
      <c r="I54" s="55">
        <f t="shared" si="16"/>
        <v>0</v>
      </c>
      <c r="J54" s="55">
        <f t="shared" si="16"/>
        <v>0</v>
      </c>
      <c r="K54" s="50">
        <f t="shared" si="12"/>
        <v>-21707.4</v>
      </c>
      <c r="L54" s="32">
        <f t="shared" si="13"/>
        <v>0</v>
      </c>
    </row>
    <row r="55" spans="1:12" ht="35.25" customHeight="1">
      <c r="A55" s="9" t="s">
        <v>35</v>
      </c>
      <c r="B55" s="36" t="s">
        <v>29</v>
      </c>
      <c r="C55" s="55">
        <f>D55+E55+F55</f>
        <v>21707.4</v>
      </c>
      <c r="D55" s="55"/>
      <c r="E55" s="55">
        <v>21707.4</v>
      </c>
      <c r="F55" s="55"/>
      <c r="G55" s="55">
        <f>H55+I55+J55</f>
        <v>0</v>
      </c>
      <c r="H55" s="55"/>
      <c r="I55" s="55"/>
      <c r="J55" s="55"/>
      <c r="K55" s="50">
        <f t="shared" si="12"/>
        <v>-21707.4</v>
      </c>
      <c r="L55" s="32">
        <f t="shared" si="13"/>
        <v>0</v>
      </c>
    </row>
    <row r="56" spans="1:12" ht="35.25" customHeight="1">
      <c r="A56" s="6" t="s">
        <v>32</v>
      </c>
      <c r="B56" s="6"/>
      <c r="C56" s="56">
        <f aca="true" t="shared" si="17" ref="C56:J56">C57+C60</f>
        <v>38803.2</v>
      </c>
      <c r="D56" s="56">
        <f t="shared" si="17"/>
        <v>0</v>
      </c>
      <c r="E56" s="56">
        <f t="shared" si="17"/>
        <v>0</v>
      </c>
      <c r="F56" s="56">
        <f t="shared" si="17"/>
        <v>38803.2</v>
      </c>
      <c r="G56" s="56">
        <f t="shared" si="17"/>
        <v>1403.1</v>
      </c>
      <c r="H56" s="56">
        <f t="shared" si="17"/>
        <v>0</v>
      </c>
      <c r="I56" s="56">
        <f t="shared" si="17"/>
        <v>0</v>
      </c>
      <c r="J56" s="56">
        <f t="shared" si="17"/>
        <v>1403.1</v>
      </c>
      <c r="K56" s="56">
        <f t="shared" si="12"/>
        <v>-37400.1</v>
      </c>
      <c r="L56" s="13">
        <f t="shared" si="13"/>
        <v>3.615938891637803</v>
      </c>
    </row>
    <row r="57" spans="1:12" ht="17.25" customHeight="1">
      <c r="A57" s="7" t="s">
        <v>49</v>
      </c>
      <c r="B57" s="19"/>
      <c r="C57" s="50">
        <f aca="true" t="shared" si="18" ref="C57:J57">C58+C59</f>
        <v>8600</v>
      </c>
      <c r="D57" s="50">
        <f t="shared" si="18"/>
        <v>0</v>
      </c>
      <c r="E57" s="50">
        <f t="shared" si="18"/>
        <v>0</v>
      </c>
      <c r="F57" s="50">
        <f t="shared" si="18"/>
        <v>8600</v>
      </c>
      <c r="G57" s="50">
        <f t="shared" si="18"/>
        <v>0</v>
      </c>
      <c r="H57" s="50">
        <f t="shared" si="18"/>
        <v>0</v>
      </c>
      <c r="I57" s="50">
        <f t="shared" si="18"/>
        <v>0</v>
      </c>
      <c r="J57" s="50">
        <f t="shared" si="18"/>
        <v>0</v>
      </c>
      <c r="K57" s="50">
        <f t="shared" si="12"/>
        <v>-8600</v>
      </c>
      <c r="L57" s="32">
        <f t="shared" si="13"/>
        <v>0</v>
      </c>
    </row>
    <row r="58" spans="1:12" ht="39.75" customHeight="1">
      <c r="A58" s="8" t="s">
        <v>50</v>
      </c>
      <c r="B58" s="36" t="s">
        <v>29</v>
      </c>
      <c r="C58" s="55">
        <f>D58+E58+F58</f>
        <v>6600</v>
      </c>
      <c r="D58" s="55"/>
      <c r="E58" s="55"/>
      <c r="F58" s="55">
        <v>6600</v>
      </c>
      <c r="G58" s="55">
        <f>H58+I58+J58</f>
        <v>0</v>
      </c>
      <c r="H58" s="55"/>
      <c r="I58" s="55"/>
      <c r="J58" s="55"/>
      <c r="K58" s="55">
        <f t="shared" si="12"/>
        <v>-6600</v>
      </c>
      <c r="L58" s="12">
        <f t="shared" si="13"/>
        <v>0</v>
      </c>
    </row>
    <row r="59" spans="1:12" ht="75.75" customHeight="1">
      <c r="A59" s="44" t="s">
        <v>73</v>
      </c>
      <c r="B59" s="36" t="s">
        <v>29</v>
      </c>
      <c r="C59" s="55">
        <f>D59+E59+F59</f>
        <v>2000</v>
      </c>
      <c r="D59" s="55"/>
      <c r="E59" s="55"/>
      <c r="F59" s="55">
        <v>2000</v>
      </c>
      <c r="G59" s="55">
        <f>H59+I59+J59</f>
        <v>0</v>
      </c>
      <c r="H59" s="55"/>
      <c r="I59" s="55"/>
      <c r="J59" s="55"/>
      <c r="K59" s="55">
        <f t="shared" si="12"/>
        <v>-2000</v>
      </c>
      <c r="L59" s="12">
        <f t="shared" si="13"/>
        <v>0</v>
      </c>
    </row>
    <row r="60" spans="1:12" ht="27" customHeight="1">
      <c r="A60" s="7" t="s">
        <v>33</v>
      </c>
      <c r="B60" s="36"/>
      <c r="C60" s="50">
        <f aca="true" t="shared" si="19" ref="C60:J60">C61+C63+C65+C67+C68+C69</f>
        <v>30203.2</v>
      </c>
      <c r="D60" s="50">
        <f t="shared" si="19"/>
        <v>0</v>
      </c>
      <c r="E60" s="50">
        <f t="shared" si="19"/>
        <v>0</v>
      </c>
      <c r="F60" s="50">
        <f t="shared" si="19"/>
        <v>30203.2</v>
      </c>
      <c r="G60" s="50">
        <f t="shared" si="19"/>
        <v>1403.1</v>
      </c>
      <c r="H60" s="50">
        <f t="shared" si="19"/>
        <v>0</v>
      </c>
      <c r="I60" s="50">
        <f t="shared" si="19"/>
        <v>0</v>
      </c>
      <c r="J60" s="50">
        <f t="shared" si="19"/>
        <v>1403.1</v>
      </c>
      <c r="K60" s="50">
        <f t="shared" si="12"/>
        <v>-28800.100000000002</v>
      </c>
      <c r="L60" s="32">
        <f t="shared" si="13"/>
        <v>4.645534248026699</v>
      </c>
    </row>
    <row r="61" spans="1:12" ht="81" customHeight="1">
      <c r="A61" s="47" t="s">
        <v>51</v>
      </c>
      <c r="B61" s="36" t="s">
        <v>29</v>
      </c>
      <c r="C61" s="55">
        <f aca="true" t="shared" si="20" ref="C61:C69">D61+E61+F61</f>
        <v>5300</v>
      </c>
      <c r="D61" s="55"/>
      <c r="E61" s="55"/>
      <c r="F61" s="55">
        <v>5300</v>
      </c>
      <c r="G61" s="55">
        <f>H61+I61+J61</f>
        <v>0</v>
      </c>
      <c r="H61" s="55"/>
      <c r="I61" s="55"/>
      <c r="J61" s="55"/>
      <c r="K61" s="50">
        <f t="shared" si="12"/>
        <v>-5300</v>
      </c>
      <c r="L61" s="32">
        <f t="shared" si="13"/>
        <v>0</v>
      </c>
    </row>
    <row r="62" spans="1:12" ht="51.75" customHeight="1">
      <c r="A62" s="8" t="s">
        <v>74</v>
      </c>
      <c r="B62" s="36"/>
      <c r="C62" s="55">
        <f t="shared" si="20"/>
        <v>2800</v>
      </c>
      <c r="D62" s="55"/>
      <c r="E62" s="55"/>
      <c r="F62" s="55">
        <v>2800</v>
      </c>
      <c r="G62" s="55">
        <f aca="true" t="shared" si="21" ref="G62:G69">H62+I62+J62</f>
        <v>0</v>
      </c>
      <c r="H62" s="55"/>
      <c r="I62" s="55"/>
      <c r="J62" s="55"/>
      <c r="K62" s="50">
        <f t="shared" si="12"/>
        <v>-2800</v>
      </c>
      <c r="L62" s="32">
        <f t="shared" si="13"/>
        <v>0</v>
      </c>
    </row>
    <row r="63" spans="1:12" ht="63.75" customHeight="1">
      <c r="A63" s="45" t="s">
        <v>52</v>
      </c>
      <c r="B63" s="36" t="s">
        <v>29</v>
      </c>
      <c r="C63" s="55">
        <f t="shared" si="20"/>
        <v>10000</v>
      </c>
      <c r="D63" s="55"/>
      <c r="E63" s="55"/>
      <c r="F63" s="55">
        <v>10000</v>
      </c>
      <c r="G63" s="55">
        <f t="shared" si="21"/>
        <v>0</v>
      </c>
      <c r="H63" s="55"/>
      <c r="I63" s="55"/>
      <c r="J63" s="55"/>
      <c r="K63" s="50">
        <f t="shared" si="12"/>
        <v>-10000</v>
      </c>
      <c r="L63" s="32">
        <f t="shared" si="13"/>
        <v>0</v>
      </c>
    </row>
    <row r="64" spans="1:12" ht="48" customHeight="1">
      <c r="A64" s="44" t="s">
        <v>75</v>
      </c>
      <c r="B64" s="36"/>
      <c r="C64" s="55">
        <f t="shared" si="20"/>
        <v>1830.4</v>
      </c>
      <c r="D64" s="55"/>
      <c r="E64" s="55"/>
      <c r="F64" s="55">
        <v>1830.4</v>
      </c>
      <c r="G64" s="55">
        <f t="shared" si="21"/>
        <v>0</v>
      </c>
      <c r="H64" s="55"/>
      <c r="I64" s="55"/>
      <c r="J64" s="55"/>
      <c r="K64" s="50">
        <f t="shared" si="12"/>
        <v>-1830.4</v>
      </c>
      <c r="L64" s="32">
        <f t="shared" si="13"/>
        <v>0</v>
      </c>
    </row>
    <row r="65" spans="1:12" ht="63.75" customHeight="1">
      <c r="A65" s="44" t="s">
        <v>53</v>
      </c>
      <c r="B65" s="36" t="s">
        <v>29</v>
      </c>
      <c r="C65" s="55">
        <f t="shared" si="20"/>
        <v>10000</v>
      </c>
      <c r="D65" s="55"/>
      <c r="E65" s="55"/>
      <c r="F65" s="55">
        <v>10000</v>
      </c>
      <c r="G65" s="55">
        <f t="shared" si="21"/>
        <v>0</v>
      </c>
      <c r="H65" s="55"/>
      <c r="I65" s="55"/>
      <c r="J65" s="55"/>
      <c r="K65" s="50">
        <f t="shared" si="12"/>
        <v>-10000</v>
      </c>
      <c r="L65" s="32">
        <f t="shared" si="13"/>
        <v>0</v>
      </c>
    </row>
    <row r="66" spans="1:12" ht="45" customHeight="1">
      <c r="A66" s="44" t="s">
        <v>76</v>
      </c>
      <c r="B66" s="36"/>
      <c r="C66" s="55">
        <f t="shared" si="20"/>
        <v>2500</v>
      </c>
      <c r="D66" s="55"/>
      <c r="E66" s="55"/>
      <c r="F66" s="55">
        <v>2500</v>
      </c>
      <c r="G66" s="55">
        <f t="shared" si="21"/>
        <v>0</v>
      </c>
      <c r="H66" s="55"/>
      <c r="I66" s="55"/>
      <c r="J66" s="55"/>
      <c r="K66" s="50">
        <f t="shared" si="12"/>
        <v>-2500</v>
      </c>
      <c r="L66" s="32">
        <f t="shared" si="13"/>
        <v>0</v>
      </c>
    </row>
    <row r="67" spans="1:12" ht="93" customHeight="1">
      <c r="A67" s="44" t="s">
        <v>79</v>
      </c>
      <c r="B67" s="36" t="s">
        <v>29</v>
      </c>
      <c r="C67" s="55">
        <f t="shared" si="20"/>
        <v>1500</v>
      </c>
      <c r="D67" s="55"/>
      <c r="E67" s="55"/>
      <c r="F67" s="55">
        <v>1500</v>
      </c>
      <c r="G67" s="55">
        <f>H67+I67+J67</f>
        <v>0</v>
      </c>
      <c r="H67" s="55"/>
      <c r="I67" s="55"/>
      <c r="J67" s="55"/>
      <c r="K67" s="50">
        <f t="shared" si="12"/>
        <v>-1500</v>
      </c>
      <c r="L67" s="32">
        <f t="shared" si="13"/>
        <v>0</v>
      </c>
    </row>
    <row r="68" spans="1:12" ht="53.25" customHeight="1">
      <c r="A68" s="44" t="s">
        <v>77</v>
      </c>
      <c r="B68" s="36" t="s">
        <v>29</v>
      </c>
      <c r="C68" s="55">
        <f t="shared" si="20"/>
        <v>2000</v>
      </c>
      <c r="D68" s="55"/>
      <c r="E68" s="55"/>
      <c r="F68" s="55">
        <v>2000</v>
      </c>
      <c r="G68" s="55">
        <f t="shared" si="21"/>
        <v>0</v>
      </c>
      <c r="H68" s="55"/>
      <c r="I68" s="55"/>
      <c r="J68" s="55"/>
      <c r="K68" s="50">
        <f t="shared" si="12"/>
        <v>-2000</v>
      </c>
      <c r="L68" s="32">
        <f t="shared" si="13"/>
        <v>0</v>
      </c>
    </row>
    <row r="69" spans="1:12" ht="63" customHeight="1">
      <c r="A69" s="44" t="s">
        <v>97</v>
      </c>
      <c r="B69" s="36" t="s">
        <v>29</v>
      </c>
      <c r="C69" s="55">
        <f t="shared" si="20"/>
        <v>1403.2</v>
      </c>
      <c r="D69" s="55"/>
      <c r="E69" s="55"/>
      <c r="F69" s="55">
        <v>1403.2</v>
      </c>
      <c r="G69" s="55">
        <f t="shared" si="21"/>
        <v>1403.1</v>
      </c>
      <c r="H69" s="55"/>
      <c r="I69" s="55"/>
      <c r="J69" s="55">
        <v>1403.1</v>
      </c>
      <c r="K69" s="50">
        <f t="shared" si="12"/>
        <v>-0.10000000000013642</v>
      </c>
      <c r="L69" s="32">
        <f t="shared" si="13"/>
        <v>99.99287343215506</v>
      </c>
    </row>
    <row r="70" spans="1:12" s="5" customFormat="1" ht="33.75" customHeight="1">
      <c r="A70" s="6" t="s">
        <v>19</v>
      </c>
      <c r="B70" s="6"/>
      <c r="C70" s="56">
        <f aca="true" t="shared" si="22" ref="C70:J70">C9+C18+C27+C53+C56</f>
        <v>632433.9999999999</v>
      </c>
      <c r="D70" s="56">
        <f t="shared" si="22"/>
        <v>0</v>
      </c>
      <c r="E70" s="56">
        <f t="shared" si="22"/>
        <v>85421.3</v>
      </c>
      <c r="F70" s="56">
        <f t="shared" si="22"/>
        <v>547012.7</v>
      </c>
      <c r="G70" s="56">
        <f t="shared" si="22"/>
        <v>4755.4</v>
      </c>
      <c r="H70" s="56">
        <f t="shared" si="22"/>
        <v>0</v>
      </c>
      <c r="I70" s="56">
        <f t="shared" si="22"/>
        <v>0</v>
      </c>
      <c r="J70" s="56">
        <f t="shared" si="22"/>
        <v>4755.4</v>
      </c>
      <c r="K70" s="56">
        <f t="shared" si="12"/>
        <v>-627678.5999999999</v>
      </c>
      <c r="L70" s="13">
        <f t="shared" si="13"/>
        <v>0.7519203584880004</v>
      </c>
    </row>
    <row r="72" spans="1:4" ht="17.25" customHeight="1">
      <c r="A72" s="18" t="s">
        <v>22</v>
      </c>
      <c r="D72" s="18" t="s">
        <v>26</v>
      </c>
    </row>
    <row r="73" ht="33" customHeight="1">
      <c r="A73" s="1" t="s">
        <v>31</v>
      </c>
    </row>
    <row r="74" ht="15">
      <c r="B74" s="18"/>
    </row>
  </sheetData>
  <sheetProtection/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K5:K6"/>
    <mergeCell ref="G5:J5"/>
    <mergeCell ref="H6:J6"/>
    <mergeCell ref="G6:G7"/>
  </mergeCells>
  <printOptions/>
  <pageMargins left="0.74" right="0.17" top="0.17" bottom="0.17" header="0.48" footer="0.25"/>
  <pageSetup fitToHeight="2" horizontalDpi="600" verticalDpi="600" orientation="landscape" paperSize="9" scale="60" r:id="rId1"/>
  <rowBreaks count="1" manualBreakCount="1">
    <brk id="28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76"/>
  <sheetViews>
    <sheetView showZeros="0" view="pageBreakPreview" zoomScale="75" zoomScaleSheetLayoutView="75" zoomScalePageLayoutView="0" workbookViewId="0" topLeftCell="A1">
      <pane xSplit="1" ySplit="8" topLeftCell="D29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J33" sqref="J33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10.1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8" customHeight="1">
      <c r="A2" s="64" t="s">
        <v>103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4" ht="15.75" customHeight="1">
      <c r="A3" s="68"/>
      <c r="B3" s="68"/>
      <c r="C3" s="68"/>
      <c r="D3" s="68"/>
      <c r="E3" s="68"/>
      <c r="F3" s="68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71" t="s">
        <v>30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9" t="s">
        <v>21</v>
      </c>
      <c r="B5" s="65" t="s">
        <v>28</v>
      </c>
      <c r="C5" s="70" t="s">
        <v>2</v>
      </c>
      <c r="D5" s="70"/>
      <c r="E5" s="70"/>
      <c r="F5" s="70"/>
      <c r="G5" s="74" t="s">
        <v>102</v>
      </c>
      <c r="H5" s="75"/>
      <c r="I5" s="75"/>
      <c r="J5" s="76"/>
      <c r="K5" s="65" t="s">
        <v>23</v>
      </c>
      <c r="L5" s="72" t="s">
        <v>25</v>
      </c>
    </row>
    <row r="6" spans="1:12" ht="29.25" customHeight="1">
      <c r="A6" s="69"/>
      <c r="B6" s="66"/>
      <c r="C6" s="70" t="s">
        <v>8</v>
      </c>
      <c r="D6" s="70" t="s">
        <v>9</v>
      </c>
      <c r="E6" s="70"/>
      <c r="F6" s="70"/>
      <c r="G6" s="77" t="s">
        <v>8</v>
      </c>
      <c r="H6" s="74" t="s">
        <v>9</v>
      </c>
      <c r="I6" s="75"/>
      <c r="J6" s="76"/>
      <c r="K6" s="67"/>
      <c r="L6" s="73"/>
    </row>
    <row r="7" spans="1:12" ht="30.75" customHeight="1">
      <c r="A7" s="69"/>
      <c r="B7" s="67"/>
      <c r="C7" s="70"/>
      <c r="D7" s="20" t="s">
        <v>10</v>
      </c>
      <c r="E7" s="20" t="s">
        <v>11</v>
      </c>
      <c r="F7" s="20" t="s">
        <v>12</v>
      </c>
      <c r="G7" s="78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22">
        <f aca="true" t="shared" si="0" ref="C9:J9">C10+C14</f>
        <v>152000000</v>
      </c>
      <c r="D9" s="22">
        <f t="shared" si="0"/>
        <v>0</v>
      </c>
      <c r="E9" s="22">
        <f t="shared" si="0"/>
        <v>2000000</v>
      </c>
      <c r="F9" s="22">
        <f t="shared" si="0"/>
        <v>150000000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31">
        <f aca="true" t="shared" si="1" ref="K9:K72">G9-C9</f>
        <v>-152000000</v>
      </c>
      <c r="L9" s="29">
        <f aca="true" t="shared" si="2" ref="L9:L72">G9/C9*100</f>
        <v>0</v>
      </c>
    </row>
    <row r="10" spans="1:12" ht="21" customHeight="1">
      <c r="A10" s="7" t="s">
        <v>39</v>
      </c>
      <c r="B10" s="19"/>
      <c r="C10" s="27">
        <f aca="true" t="shared" si="3" ref="C10:J10">C11+C12+C13</f>
        <v>135000000</v>
      </c>
      <c r="D10" s="27">
        <f t="shared" si="3"/>
        <v>0</v>
      </c>
      <c r="E10" s="27">
        <f t="shared" si="3"/>
        <v>0</v>
      </c>
      <c r="F10" s="27">
        <f t="shared" si="3"/>
        <v>135000000</v>
      </c>
      <c r="G10" s="27">
        <f t="shared" si="3"/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3">
        <f t="shared" si="1"/>
        <v>-135000000</v>
      </c>
      <c r="L10" s="30">
        <f t="shared" si="2"/>
        <v>0</v>
      </c>
    </row>
    <row r="11" spans="1:12" ht="49.5" customHeight="1">
      <c r="A11" s="16" t="s">
        <v>3</v>
      </c>
      <c r="B11" s="36" t="s">
        <v>29</v>
      </c>
      <c r="C11" s="24">
        <f>D11+E11+F11</f>
        <v>30000000</v>
      </c>
      <c r="D11" s="24"/>
      <c r="E11" s="24"/>
      <c r="F11" s="24">
        <v>30000000</v>
      </c>
      <c r="G11" s="24">
        <f>H11+I11+J11</f>
        <v>0</v>
      </c>
      <c r="H11" s="24"/>
      <c r="I11" s="24"/>
      <c r="J11" s="24"/>
      <c r="K11" s="21">
        <f t="shared" si="1"/>
        <v>-30000000</v>
      </c>
      <c r="L11" s="4">
        <f t="shared" si="2"/>
        <v>0</v>
      </c>
    </row>
    <row r="12" spans="1:12" ht="63.75" customHeight="1">
      <c r="A12" s="16" t="s">
        <v>4</v>
      </c>
      <c r="B12" s="36" t="s">
        <v>29</v>
      </c>
      <c r="C12" s="24">
        <f>D12+E12+F12</f>
        <v>45000000</v>
      </c>
      <c r="D12" s="24"/>
      <c r="E12" s="24"/>
      <c r="F12" s="24">
        <v>45000000</v>
      </c>
      <c r="G12" s="24">
        <f aca="true" t="shared" si="4" ref="G12:G17">H12+I12+J12</f>
        <v>0</v>
      </c>
      <c r="H12" s="24"/>
      <c r="I12" s="24"/>
      <c r="J12" s="24"/>
      <c r="K12" s="21">
        <f t="shared" si="1"/>
        <v>-45000000</v>
      </c>
      <c r="L12" s="4">
        <f t="shared" si="2"/>
        <v>0</v>
      </c>
    </row>
    <row r="13" spans="1:12" ht="43.5" customHeight="1">
      <c r="A13" s="16" t="s">
        <v>5</v>
      </c>
      <c r="B13" s="36" t="s">
        <v>29</v>
      </c>
      <c r="C13" s="24">
        <f>D13+E13+F13</f>
        <v>60000000</v>
      </c>
      <c r="D13" s="24"/>
      <c r="E13" s="24"/>
      <c r="F13" s="24">
        <v>60000000</v>
      </c>
      <c r="G13" s="24">
        <f t="shared" si="4"/>
        <v>0</v>
      </c>
      <c r="H13" s="24"/>
      <c r="I13" s="24"/>
      <c r="J13" s="24"/>
      <c r="K13" s="21">
        <f t="shared" si="1"/>
        <v>-60000000</v>
      </c>
      <c r="L13" s="4">
        <f t="shared" si="2"/>
        <v>0</v>
      </c>
    </row>
    <row r="14" spans="1:12" ht="43.5" customHeight="1">
      <c r="A14" s="40" t="s">
        <v>6</v>
      </c>
      <c r="B14" s="36"/>
      <c r="C14" s="25">
        <f aca="true" t="shared" si="5" ref="C14:J14">C15+C16</f>
        <v>17000000</v>
      </c>
      <c r="D14" s="25">
        <f t="shared" si="5"/>
        <v>0</v>
      </c>
      <c r="E14" s="25">
        <f t="shared" si="5"/>
        <v>2000000</v>
      </c>
      <c r="F14" s="25">
        <f t="shared" si="5"/>
        <v>15000000</v>
      </c>
      <c r="G14" s="24">
        <f t="shared" si="4"/>
        <v>0</v>
      </c>
      <c r="H14" s="25">
        <f t="shared" si="5"/>
        <v>0</v>
      </c>
      <c r="I14" s="25">
        <f t="shared" si="5"/>
        <v>0</v>
      </c>
      <c r="J14" s="25">
        <f t="shared" si="5"/>
        <v>0</v>
      </c>
      <c r="K14" s="21">
        <f t="shared" si="1"/>
        <v>-17000000</v>
      </c>
      <c r="L14" s="4">
        <f t="shared" si="2"/>
        <v>0</v>
      </c>
    </row>
    <row r="15" spans="1:12" ht="48.75" customHeight="1">
      <c r="A15" s="16" t="s">
        <v>7</v>
      </c>
      <c r="B15" s="36" t="s">
        <v>29</v>
      </c>
      <c r="C15" s="24">
        <f>D15+E15+F15</f>
        <v>15000000</v>
      </c>
      <c r="D15" s="24"/>
      <c r="E15" s="24"/>
      <c r="F15" s="24">
        <v>15000000</v>
      </c>
      <c r="G15" s="24">
        <f t="shared" si="4"/>
        <v>0</v>
      </c>
      <c r="H15" s="24"/>
      <c r="I15" s="24"/>
      <c r="J15" s="24"/>
      <c r="K15" s="21">
        <f t="shared" si="1"/>
        <v>-15000000</v>
      </c>
      <c r="L15" s="4">
        <f t="shared" si="2"/>
        <v>0</v>
      </c>
    </row>
    <row r="16" spans="1:12" ht="48.75" customHeight="1">
      <c r="A16" s="16" t="s">
        <v>92</v>
      </c>
      <c r="B16" s="36" t="s">
        <v>29</v>
      </c>
      <c r="C16" s="24">
        <f>D16+E16+F16</f>
        <v>2000000</v>
      </c>
      <c r="D16" s="24"/>
      <c r="E16" s="24">
        <v>2000000</v>
      </c>
      <c r="F16" s="24"/>
      <c r="G16" s="24">
        <f t="shared" si="4"/>
        <v>0</v>
      </c>
      <c r="H16" s="24"/>
      <c r="I16" s="24"/>
      <c r="J16" s="24"/>
      <c r="K16" s="21">
        <f t="shared" si="1"/>
        <v>-2000000</v>
      </c>
      <c r="L16" s="4">
        <f t="shared" si="2"/>
        <v>0</v>
      </c>
    </row>
    <row r="17" spans="1:12" ht="48.75" customHeight="1">
      <c r="A17" s="16" t="s">
        <v>60</v>
      </c>
      <c r="B17" s="36"/>
      <c r="C17" s="24">
        <f>D17+E17+F17</f>
        <v>2000000</v>
      </c>
      <c r="D17" s="24"/>
      <c r="E17" s="24">
        <v>2000000</v>
      </c>
      <c r="F17" s="24"/>
      <c r="G17" s="24">
        <f t="shared" si="4"/>
        <v>0</v>
      </c>
      <c r="H17" s="24"/>
      <c r="I17" s="24"/>
      <c r="J17" s="24"/>
      <c r="K17" s="21">
        <f t="shared" si="1"/>
        <v>-2000000</v>
      </c>
      <c r="L17" s="4">
        <f t="shared" si="2"/>
        <v>0</v>
      </c>
    </row>
    <row r="18" spans="1:12" ht="30.75" customHeight="1">
      <c r="A18" s="6" t="s">
        <v>16</v>
      </c>
      <c r="B18" s="6"/>
      <c r="C18" s="22">
        <f aca="true" t="shared" si="6" ref="C18:J18">C19+C25</f>
        <v>123868249</v>
      </c>
      <c r="D18" s="22">
        <f t="shared" si="6"/>
        <v>0</v>
      </c>
      <c r="E18" s="22">
        <f t="shared" si="6"/>
        <v>40225100</v>
      </c>
      <c r="F18" s="22">
        <f t="shared" si="6"/>
        <v>83643149</v>
      </c>
      <c r="G18" s="22">
        <f t="shared" si="6"/>
        <v>0</v>
      </c>
      <c r="H18" s="22">
        <f t="shared" si="6"/>
        <v>0</v>
      </c>
      <c r="I18" s="22">
        <f t="shared" si="6"/>
        <v>0</v>
      </c>
      <c r="J18" s="22">
        <f t="shared" si="6"/>
        <v>0</v>
      </c>
      <c r="K18" s="31">
        <f t="shared" si="1"/>
        <v>-123868249</v>
      </c>
      <c r="L18" s="29">
        <f t="shared" si="2"/>
        <v>0</v>
      </c>
    </row>
    <row r="19" spans="1:12" ht="15.75" customHeight="1">
      <c r="A19" s="7" t="s">
        <v>20</v>
      </c>
      <c r="B19" s="19"/>
      <c r="C19" s="25">
        <f aca="true" t="shared" si="7" ref="C19:J19">C20+C21+C22+C23+C24</f>
        <v>75556049</v>
      </c>
      <c r="D19" s="25">
        <f t="shared" si="7"/>
        <v>0</v>
      </c>
      <c r="E19" s="25">
        <f t="shared" si="7"/>
        <v>20225100</v>
      </c>
      <c r="F19" s="25">
        <f t="shared" si="7"/>
        <v>55330949</v>
      </c>
      <c r="G19" s="25">
        <f t="shared" si="7"/>
        <v>0</v>
      </c>
      <c r="H19" s="25">
        <f t="shared" si="7"/>
        <v>0</v>
      </c>
      <c r="I19" s="25">
        <f t="shared" si="7"/>
        <v>0</v>
      </c>
      <c r="J19" s="25">
        <f t="shared" si="7"/>
        <v>0</v>
      </c>
      <c r="K19" s="23">
        <f t="shared" si="1"/>
        <v>-75556049</v>
      </c>
      <c r="L19" s="30">
        <f t="shared" si="2"/>
        <v>0</v>
      </c>
    </row>
    <row r="20" spans="1:12" ht="34.5" customHeight="1">
      <c r="A20" s="9" t="s">
        <v>100</v>
      </c>
      <c r="B20" s="36" t="s">
        <v>29</v>
      </c>
      <c r="C20" s="24">
        <f>D20+E20+F20</f>
        <v>34800000</v>
      </c>
      <c r="D20" s="24"/>
      <c r="E20" s="24"/>
      <c r="F20" s="24">
        <v>34800000</v>
      </c>
      <c r="G20" s="24">
        <f>H20+I20+J20</f>
        <v>0</v>
      </c>
      <c r="H20" s="24"/>
      <c r="I20" s="24"/>
      <c r="J20" s="24"/>
      <c r="K20" s="21">
        <f t="shared" si="1"/>
        <v>-34800000</v>
      </c>
      <c r="L20" s="4">
        <f t="shared" si="2"/>
        <v>0</v>
      </c>
    </row>
    <row r="21" spans="1:12" ht="48.75" customHeight="1">
      <c r="A21" s="9" t="s">
        <v>38</v>
      </c>
      <c r="B21" s="36" t="s">
        <v>29</v>
      </c>
      <c r="C21" s="24">
        <f>D21+E21+F21</f>
        <v>10607572</v>
      </c>
      <c r="D21" s="24"/>
      <c r="E21" s="24"/>
      <c r="F21" s="24">
        <v>10607572</v>
      </c>
      <c r="G21" s="24">
        <f>H21+I21+J21</f>
        <v>0</v>
      </c>
      <c r="H21" s="24"/>
      <c r="I21" s="24"/>
      <c r="J21" s="24"/>
      <c r="K21" s="21">
        <f t="shared" si="1"/>
        <v>-10607572</v>
      </c>
      <c r="L21" s="4">
        <f t="shared" si="2"/>
        <v>0</v>
      </c>
    </row>
    <row r="22" spans="1:12" ht="48.75" customHeight="1">
      <c r="A22" s="9" t="s">
        <v>104</v>
      </c>
      <c r="B22" s="36" t="s">
        <v>29</v>
      </c>
      <c r="C22" s="24">
        <f>D22+E22+F22</f>
        <v>459406</v>
      </c>
      <c r="D22" s="24"/>
      <c r="E22" s="24"/>
      <c r="F22" s="24">
        <v>459406</v>
      </c>
      <c r="G22" s="24">
        <f>H22+I22+J22</f>
        <v>0</v>
      </c>
      <c r="H22" s="24"/>
      <c r="I22" s="24"/>
      <c r="J22" s="24"/>
      <c r="K22" s="21">
        <f t="shared" si="1"/>
        <v>-459406</v>
      </c>
      <c r="L22" s="4">
        <f t="shared" si="2"/>
        <v>0</v>
      </c>
    </row>
    <row r="23" spans="1:12" ht="48.75" customHeight="1">
      <c r="A23" s="9" t="s">
        <v>105</v>
      </c>
      <c r="B23" s="36" t="s">
        <v>29</v>
      </c>
      <c r="C23" s="24">
        <f>D23+E23+F23</f>
        <v>9463971</v>
      </c>
      <c r="D23" s="24"/>
      <c r="E23" s="24"/>
      <c r="F23" s="24">
        <v>9463971</v>
      </c>
      <c r="G23" s="24">
        <f>H23+I23+J23</f>
        <v>0</v>
      </c>
      <c r="H23" s="24"/>
      <c r="I23" s="24"/>
      <c r="J23" s="24"/>
      <c r="K23" s="21"/>
      <c r="L23" s="4"/>
    </row>
    <row r="24" spans="1:12" ht="30.75" customHeight="1">
      <c r="A24" s="15" t="s">
        <v>101</v>
      </c>
      <c r="B24" s="36" t="s">
        <v>29</v>
      </c>
      <c r="C24" s="24">
        <f>D24+E24+F24</f>
        <v>20225100</v>
      </c>
      <c r="D24" s="24"/>
      <c r="E24" s="24">
        <v>20225100</v>
      </c>
      <c r="F24" s="24"/>
      <c r="G24" s="24">
        <f>H24+I24+J24</f>
        <v>0</v>
      </c>
      <c r="H24" s="24"/>
      <c r="I24" s="24"/>
      <c r="J24" s="24"/>
      <c r="K24" s="21">
        <f t="shared" si="1"/>
        <v>-20225100</v>
      </c>
      <c r="L24" s="4">
        <f t="shared" si="2"/>
        <v>0</v>
      </c>
    </row>
    <row r="25" spans="1:12" ht="17.25" customHeight="1">
      <c r="A25" s="7" t="s">
        <v>13</v>
      </c>
      <c r="B25" s="19"/>
      <c r="C25" s="25">
        <f aca="true" t="shared" si="8" ref="C25:J25">C26+C27+C28</f>
        <v>48312200</v>
      </c>
      <c r="D25" s="25">
        <f t="shared" si="8"/>
        <v>0</v>
      </c>
      <c r="E25" s="25">
        <f t="shared" si="8"/>
        <v>20000000</v>
      </c>
      <c r="F25" s="25">
        <f t="shared" si="8"/>
        <v>28312200</v>
      </c>
      <c r="G25" s="25">
        <f t="shared" si="8"/>
        <v>0</v>
      </c>
      <c r="H25" s="25">
        <f t="shared" si="8"/>
        <v>0</v>
      </c>
      <c r="I25" s="25">
        <f t="shared" si="8"/>
        <v>0</v>
      </c>
      <c r="J25" s="25">
        <f t="shared" si="8"/>
        <v>0</v>
      </c>
      <c r="K25" s="21">
        <f t="shared" si="1"/>
        <v>-48312200</v>
      </c>
      <c r="L25" s="4">
        <f t="shared" si="2"/>
        <v>0</v>
      </c>
    </row>
    <row r="26" spans="1:12" ht="45.75" customHeight="1">
      <c r="A26" s="9" t="s">
        <v>62</v>
      </c>
      <c r="B26" s="36" t="s">
        <v>29</v>
      </c>
      <c r="C26" s="26">
        <f>D26+E26+F26</f>
        <v>3000000</v>
      </c>
      <c r="D26" s="26"/>
      <c r="E26" s="26"/>
      <c r="F26" s="26">
        <v>3000000</v>
      </c>
      <c r="G26" s="26">
        <f>H26+I26+J26</f>
        <v>0</v>
      </c>
      <c r="H26" s="26"/>
      <c r="I26" s="26"/>
      <c r="J26" s="26"/>
      <c r="K26" s="26">
        <f t="shared" si="1"/>
        <v>-3000000</v>
      </c>
      <c r="L26" s="12">
        <f t="shared" si="2"/>
        <v>0</v>
      </c>
    </row>
    <row r="27" spans="1:12" ht="63.75" customHeight="1">
      <c r="A27" s="9" t="s">
        <v>81</v>
      </c>
      <c r="B27" s="36" t="s">
        <v>29</v>
      </c>
      <c r="C27" s="26">
        <f>D27+E27+F27</f>
        <v>43312200</v>
      </c>
      <c r="D27" s="26"/>
      <c r="E27" s="26">
        <v>20000000</v>
      </c>
      <c r="F27" s="26">
        <v>23312200</v>
      </c>
      <c r="G27" s="26">
        <f>H27+I27+J27</f>
        <v>0</v>
      </c>
      <c r="H27" s="26"/>
      <c r="I27" s="26"/>
      <c r="J27" s="26"/>
      <c r="K27" s="26">
        <f t="shared" si="1"/>
        <v>-43312200</v>
      </c>
      <c r="L27" s="12">
        <f t="shared" si="2"/>
        <v>0</v>
      </c>
    </row>
    <row r="28" spans="1:12" ht="113.25" customHeight="1">
      <c r="A28" s="39" t="s">
        <v>93</v>
      </c>
      <c r="B28" s="36" t="s">
        <v>29</v>
      </c>
      <c r="C28" s="26">
        <f>D28+E28+F28</f>
        <v>2000000</v>
      </c>
      <c r="D28" s="26"/>
      <c r="E28" s="26"/>
      <c r="F28" s="26">
        <v>2000000</v>
      </c>
      <c r="G28" s="26">
        <f>H28+I28+J28</f>
        <v>0</v>
      </c>
      <c r="H28" s="26"/>
      <c r="I28" s="26"/>
      <c r="J28" s="26"/>
      <c r="K28" s="26">
        <f t="shared" si="1"/>
        <v>-2000000</v>
      </c>
      <c r="L28" s="12">
        <f t="shared" si="2"/>
        <v>0</v>
      </c>
    </row>
    <row r="29" spans="1:12" ht="18" customHeight="1">
      <c r="A29" s="11" t="s">
        <v>17</v>
      </c>
      <c r="B29" s="37"/>
      <c r="C29" s="28">
        <f aca="true" t="shared" si="9" ref="C29:J29">C30+C53</f>
        <v>303938300</v>
      </c>
      <c r="D29" s="28">
        <f t="shared" si="9"/>
        <v>0</v>
      </c>
      <c r="E29" s="28">
        <f t="shared" si="9"/>
        <v>21550000</v>
      </c>
      <c r="F29" s="28">
        <f t="shared" si="9"/>
        <v>282388300</v>
      </c>
      <c r="G29" s="28">
        <f t="shared" si="9"/>
        <v>33924580.11</v>
      </c>
      <c r="H29" s="28">
        <f t="shared" si="9"/>
        <v>0</v>
      </c>
      <c r="I29" s="28">
        <f t="shared" si="9"/>
        <v>0</v>
      </c>
      <c r="J29" s="28">
        <f t="shared" si="9"/>
        <v>33924580.11</v>
      </c>
      <c r="K29" s="28">
        <f t="shared" si="1"/>
        <v>-270013719.89</v>
      </c>
      <c r="L29" s="13">
        <f t="shared" si="2"/>
        <v>11.161666729727711</v>
      </c>
    </row>
    <row r="30" spans="1:12" ht="18" customHeight="1">
      <c r="A30" s="7" t="s">
        <v>14</v>
      </c>
      <c r="B30" s="19"/>
      <c r="C30" s="27">
        <f aca="true" t="shared" si="10" ref="C30:J30">C31+C33+C35+C37+C39+C41+C43+C45+C47+C49+C51</f>
        <v>293638300</v>
      </c>
      <c r="D30" s="27">
        <f t="shared" si="10"/>
        <v>0</v>
      </c>
      <c r="E30" s="27">
        <f t="shared" si="10"/>
        <v>11250000</v>
      </c>
      <c r="F30" s="27">
        <f t="shared" si="10"/>
        <v>282388300</v>
      </c>
      <c r="G30" s="27">
        <f t="shared" si="10"/>
        <v>33924580.11</v>
      </c>
      <c r="H30" s="27">
        <f t="shared" si="10"/>
        <v>0</v>
      </c>
      <c r="I30" s="27">
        <f t="shared" si="10"/>
        <v>0</v>
      </c>
      <c r="J30" s="27">
        <f t="shared" si="10"/>
        <v>33924580.11</v>
      </c>
      <c r="K30" s="27">
        <f t="shared" si="1"/>
        <v>-259713719.89</v>
      </c>
      <c r="L30" s="32">
        <f t="shared" si="2"/>
        <v>11.553186389513902</v>
      </c>
    </row>
    <row r="31" spans="1:12" ht="66.75" customHeight="1">
      <c r="A31" s="8" t="s">
        <v>42</v>
      </c>
      <c r="B31" s="36" t="s">
        <v>29</v>
      </c>
      <c r="C31" s="26">
        <f aca="true" t="shared" si="11" ref="C31:C49">D31+E31+F31</f>
        <v>14982600</v>
      </c>
      <c r="D31" s="26"/>
      <c r="E31" s="26"/>
      <c r="F31" s="26">
        <v>14982600</v>
      </c>
      <c r="G31" s="26">
        <f>H31+I31+J31</f>
        <v>0</v>
      </c>
      <c r="H31" s="26"/>
      <c r="I31" s="26"/>
      <c r="J31" s="26"/>
      <c r="K31" s="26">
        <f t="shared" si="1"/>
        <v>-14982600</v>
      </c>
      <c r="L31" s="12">
        <f t="shared" si="2"/>
        <v>0</v>
      </c>
    </row>
    <row r="32" spans="1:12" ht="45.75" customHeight="1">
      <c r="A32" s="41" t="s">
        <v>82</v>
      </c>
      <c r="B32" s="36"/>
      <c r="C32" s="26">
        <f t="shared" si="11"/>
        <v>352200</v>
      </c>
      <c r="D32" s="26"/>
      <c r="E32" s="26"/>
      <c r="F32" s="26">
        <v>352200</v>
      </c>
      <c r="G32" s="26">
        <f>H32+I32+J32</f>
        <v>0</v>
      </c>
      <c r="H32" s="26"/>
      <c r="I32" s="26"/>
      <c r="J32" s="26"/>
      <c r="K32" s="26">
        <f t="shared" si="1"/>
        <v>-352200</v>
      </c>
      <c r="L32" s="12">
        <f t="shared" si="2"/>
        <v>0</v>
      </c>
    </row>
    <row r="33" spans="1:12" ht="81.75" customHeight="1">
      <c r="A33" s="8" t="s">
        <v>43</v>
      </c>
      <c r="B33" s="36" t="s">
        <v>29</v>
      </c>
      <c r="C33" s="26">
        <f t="shared" si="11"/>
        <v>63322100</v>
      </c>
      <c r="D33" s="26"/>
      <c r="E33" s="26"/>
      <c r="F33" s="26">
        <v>63322100</v>
      </c>
      <c r="G33" s="26">
        <f>H33+I33+J33</f>
        <v>11827341.11</v>
      </c>
      <c r="H33" s="26"/>
      <c r="I33" s="26"/>
      <c r="J33" s="26">
        <v>11827341.11</v>
      </c>
      <c r="K33" s="26">
        <f t="shared" si="1"/>
        <v>-51494758.89</v>
      </c>
      <c r="L33" s="12">
        <f t="shared" si="2"/>
        <v>18.678062019421336</v>
      </c>
    </row>
    <row r="34" spans="1:12" ht="47.25" customHeight="1">
      <c r="A34" s="41" t="s">
        <v>83</v>
      </c>
      <c r="B34" s="36"/>
      <c r="C34" s="26">
        <f t="shared" si="11"/>
        <v>1373300</v>
      </c>
      <c r="D34" s="26"/>
      <c r="E34" s="26"/>
      <c r="F34" s="26">
        <v>1373300</v>
      </c>
      <c r="G34" s="26">
        <f aca="true" t="shared" si="12" ref="G34:G52">H34+I34+J34</f>
        <v>151549.11</v>
      </c>
      <c r="H34" s="26"/>
      <c r="I34" s="26"/>
      <c r="J34" s="26">
        <v>151549.11</v>
      </c>
      <c r="K34" s="26">
        <f t="shared" si="1"/>
        <v>-1221750.8900000001</v>
      </c>
      <c r="L34" s="12">
        <f t="shared" si="2"/>
        <v>11.035397218379085</v>
      </c>
    </row>
    <row r="35" spans="1:12" ht="63" customHeight="1">
      <c r="A35" s="8" t="s">
        <v>44</v>
      </c>
      <c r="B35" s="36" t="s">
        <v>29</v>
      </c>
      <c r="C35" s="26">
        <f t="shared" si="11"/>
        <v>29119700</v>
      </c>
      <c r="D35" s="26"/>
      <c r="E35" s="26">
        <v>11250000</v>
      </c>
      <c r="F35" s="26">
        <v>17869700</v>
      </c>
      <c r="G35" s="26">
        <f t="shared" si="12"/>
        <v>844789</v>
      </c>
      <c r="H35" s="26"/>
      <c r="I35" s="26"/>
      <c r="J35" s="26">
        <v>844789</v>
      </c>
      <c r="K35" s="26">
        <f t="shared" si="1"/>
        <v>-28274911</v>
      </c>
      <c r="L35" s="12">
        <f t="shared" si="2"/>
        <v>2.9010910139870947</v>
      </c>
    </row>
    <row r="36" spans="1:12" ht="47.25" customHeight="1">
      <c r="A36" s="8" t="s">
        <v>84</v>
      </c>
      <c r="B36" s="36"/>
      <c r="C36" s="26">
        <f t="shared" si="11"/>
        <v>373700</v>
      </c>
      <c r="D36" s="26"/>
      <c r="E36" s="26"/>
      <c r="F36" s="26">
        <v>373700</v>
      </c>
      <c r="G36" s="26">
        <f t="shared" si="12"/>
        <v>9192</v>
      </c>
      <c r="H36" s="26"/>
      <c r="I36" s="26"/>
      <c r="J36" s="26">
        <v>9192</v>
      </c>
      <c r="K36" s="26">
        <f t="shared" si="1"/>
        <v>-364508</v>
      </c>
      <c r="L36" s="12">
        <f t="shared" si="2"/>
        <v>2.4597270537864597</v>
      </c>
    </row>
    <row r="37" spans="1:12" ht="63" customHeight="1">
      <c r="A37" s="44" t="s">
        <v>85</v>
      </c>
      <c r="B37" s="36" t="s">
        <v>29</v>
      </c>
      <c r="C37" s="26">
        <f t="shared" si="11"/>
        <v>53442900</v>
      </c>
      <c r="D37" s="26"/>
      <c r="E37" s="26"/>
      <c r="F37" s="26">
        <v>53442900</v>
      </c>
      <c r="G37" s="26">
        <f t="shared" si="12"/>
        <v>3252450</v>
      </c>
      <c r="H37" s="26"/>
      <c r="I37" s="26"/>
      <c r="J37" s="26">
        <v>3252450</v>
      </c>
      <c r="K37" s="26">
        <f t="shared" si="1"/>
        <v>-50190450</v>
      </c>
      <c r="L37" s="12">
        <f t="shared" si="2"/>
        <v>6.0858411500872895</v>
      </c>
    </row>
    <row r="38" spans="1:12" ht="51.75" customHeight="1">
      <c r="A38" s="8" t="s">
        <v>68</v>
      </c>
      <c r="B38" s="36"/>
      <c r="C38" s="26">
        <f t="shared" si="11"/>
        <v>1186800</v>
      </c>
      <c r="D38" s="26"/>
      <c r="E38" s="26"/>
      <c r="F38" s="26">
        <v>1186800</v>
      </c>
      <c r="G38" s="26">
        <f t="shared" si="12"/>
        <v>35388</v>
      </c>
      <c r="H38" s="26"/>
      <c r="I38" s="26"/>
      <c r="J38" s="26">
        <v>35388</v>
      </c>
      <c r="K38" s="26">
        <f t="shared" si="1"/>
        <v>-1151412</v>
      </c>
      <c r="L38" s="12">
        <f t="shared" si="2"/>
        <v>2.981799797775531</v>
      </c>
    </row>
    <row r="39" spans="1:12" ht="78" customHeight="1">
      <c r="A39" s="8" t="s">
        <v>45</v>
      </c>
      <c r="B39" s="36" t="s">
        <v>29</v>
      </c>
      <c r="C39" s="26">
        <f t="shared" si="11"/>
        <v>81771000</v>
      </c>
      <c r="D39" s="26"/>
      <c r="E39" s="26"/>
      <c r="F39" s="26">
        <v>81771000</v>
      </c>
      <c r="G39" s="26">
        <f t="shared" si="12"/>
        <v>0</v>
      </c>
      <c r="H39" s="26"/>
      <c r="I39" s="26"/>
      <c r="J39" s="26"/>
      <c r="K39" s="26">
        <f t="shared" si="1"/>
        <v>-81771000</v>
      </c>
      <c r="L39" s="12">
        <f t="shared" si="2"/>
        <v>0</v>
      </c>
    </row>
    <row r="40" spans="1:12" ht="49.5" customHeight="1">
      <c r="A40" s="8" t="s">
        <v>69</v>
      </c>
      <c r="B40" s="36"/>
      <c r="C40" s="26">
        <f t="shared" si="11"/>
        <v>1891000</v>
      </c>
      <c r="D40" s="26"/>
      <c r="E40" s="26"/>
      <c r="F40" s="26">
        <v>1891000</v>
      </c>
      <c r="G40" s="26">
        <f t="shared" si="12"/>
        <v>0</v>
      </c>
      <c r="H40" s="26"/>
      <c r="I40" s="26"/>
      <c r="J40" s="26"/>
      <c r="K40" s="26">
        <f t="shared" si="1"/>
        <v>-1891000</v>
      </c>
      <c r="L40" s="12">
        <f t="shared" si="2"/>
        <v>0</v>
      </c>
    </row>
    <row r="41" spans="1:12" ht="80.25" customHeight="1">
      <c r="A41" s="9" t="s">
        <v>86</v>
      </c>
      <c r="B41" s="36" t="s">
        <v>29</v>
      </c>
      <c r="C41" s="26">
        <f t="shared" si="11"/>
        <v>10000000</v>
      </c>
      <c r="D41" s="26"/>
      <c r="E41" s="26"/>
      <c r="F41" s="26">
        <v>10000000</v>
      </c>
      <c r="G41" s="26">
        <f t="shared" si="12"/>
        <v>0</v>
      </c>
      <c r="H41" s="26"/>
      <c r="I41" s="26"/>
      <c r="J41" s="26"/>
      <c r="K41" s="26">
        <f t="shared" si="1"/>
        <v>-10000000</v>
      </c>
      <c r="L41" s="12">
        <f t="shared" si="2"/>
        <v>0</v>
      </c>
    </row>
    <row r="42" spans="1:12" ht="50.25" customHeight="1">
      <c r="A42" s="8" t="s">
        <v>71</v>
      </c>
      <c r="B42" s="36"/>
      <c r="C42" s="26">
        <f t="shared" si="11"/>
        <v>1442000</v>
      </c>
      <c r="D42" s="26"/>
      <c r="E42" s="26"/>
      <c r="F42" s="42">
        <v>1442000</v>
      </c>
      <c r="G42" s="26">
        <f t="shared" si="12"/>
        <v>0</v>
      </c>
      <c r="H42" s="26"/>
      <c r="I42" s="26"/>
      <c r="J42" s="26"/>
      <c r="K42" s="26">
        <f t="shared" si="1"/>
        <v>-1442000</v>
      </c>
      <c r="L42" s="12">
        <f t="shared" si="2"/>
        <v>0</v>
      </c>
    </row>
    <row r="43" spans="1:12" ht="78.75" customHeight="1">
      <c r="A43" s="8" t="s">
        <v>87</v>
      </c>
      <c r="B43" s="36" t="s">
        <v>29</v>
      </c>
      <c r="C43" s="26">
        <f t="shared" si="11"/>
        <v>18000000</v>
      </c>
      <c r="D43" s="26"/>
      <c r="E43" s="26"/>
      <c r="F43" s="26">
        <v>18000000</v>
      </c>
      <c r="G43" s="26">
        <f t="shared" si="12"/>
        <v>18000000</v>
      </c>
      <c r="H43" s="26"/>
      <c r="I43" s="26"/>
      <c r="J43" s="26">
        <v>18000000</v>
      </c>
      <c r="K43" s="26">
        <f t="shared" si="1"/>
        <v>0</v>
      </c>
      <c r="L43" s="12">
        <f t="shared" si="2"/>
        <v>100</v>
      </c>
    </row>
    <row r="44" spans="1:12" ht="48.75" customHeight="1">
      <c r="A44" s="8" t="s">
        <v>68</v>
      </c>
      <c r="B44" s="36"/>
      <c r="C44" s="26">
        <f t="shared" si="11"/>
        <v>2413308</v>
      </c>
      <c r="D44" s="26"/>
      <c r="E44" s="26"/>
      <c r="F44" s="26">
        <v>2413308</v>
      </c>
      <c r="G44" s="26">
        <f t="shared" si="12"/>
        <v>2413308</v>
      </c>
      <c r="H44" s="26"/>
      <c r="I44" s="26"/>
      <c r="J44" s="26">
        <v>2413308</v>
      </c>
      <c r="K44" s="26">
        <f t="shared" si="1"/>
        <v>0</v>
      </c>
      <c r="L44" s="12">
        <f t="shared" si="2"/>
        <v>100</v>
      </c>
    </row>
    <row r="45" spans="1:12" ht="129.75" customHeight="1">
      <c r="A45" s="8" t="s">
        <v>55</v>
      </c>
      <c r="B45" s="36" t="s">
        <v>29</v>
      </c>
      <c r="C45" s="26">
        <f t="shared" si="11"/>
        <v>10000000</v>
      </c>
      <c r="D45" s="26"/>
      <c r="E45" s="26"/>
      <c r="F45" s="26">
        <v>10000000</v>
      </c>
      <c r="G45" s="26">
        <f t="shared" si="12"/>
        <v>0</v>
      </c>
      <c r="H45" s="26"/>
      <c r="I45" s="26"/>
      <c r="J45" s="26"/>
      <c r="K45" s="26">
        <f t="shared" si="1"/>
        <v>-10000000</v>
      </c>
      <c r="L45" s="12">
        <f t="shared" si="2"/>
        <v>0</v>
      </c>
    </row>
    <row r="46" spans="1:12" ht="48.75" customHeight="1">
      <c r="A46" s="8" t="s">
        <v>68</v>
      </c>
      <c r="B46" s="36" t="s">
        <v>29</v>
      </c>
      <c r="C46" s="26">
        <f t="shared" si="11"/>
        <v>1695600</v>
      </c>
      <c r="D46" s="26"/>
      <c r="E46" s="26"/>
      <c r="F46" s="26">
        <v>1695600</v>
      </c>
      <c r="G46" s="26">
        <f t="shared" si="12"/>
        <v>0</v>
      </c>
      <c r="H46" s="26"/>
      <c r="I46" s="26"/>
      <c r="J46" s="26"/>
      <c r="K46" s="26">
        <f t="shared" si="1"/>
        <v>-1695600</v>
      </c>
      <c r="L46" s="12">
        <f t="shared" si="2"/>
        <v>0</v>
      </c>
    </row>
    <row r="47" spans="1:12" ht="126" customHeight="1">
      <c r="A47" s="8" t="s">
        <v>56</v>
      </c>
      <c r="B47" s="36" t="s">
        <v>29</v>
      </c>
      <c r="C47" s="26">
        <f t="shared" si="11"/>
        <v>10000000</v>
      </c>
      <c r="D47" s="26"/>
      <c r="E47" s="26"/>
      <c r="F47" s="26">
        <v>10000000</v>
      </c>
      <c r="G47" s="26">
        <f t="shared" si="12"/>
        <v>0</v>
      </c>
      <c r="H47" s="26"/>
      <c r="I47" s="26"/>
      <c r="J47" s="26"/>
      <c r="K47" s="26">
        <f t="shared" si="1"/>
        <v>-10000000</v>
      </c>
      <c r="L47" s="12">
        <f t="shared" si="2"/>
        <v>0</v>
      </c>
    </row>
    <row r="48" spans="1:12" ht="48.75" customHeight="1">
      <c r="A48" s="8" t="s">
        <v>69</v>
      </c>
      <c r="B48" s="36"/>
      <c r="C48" s="26">
        <f t="shared" si="11"/>
        <v>799600</v>
      </c>
      <c r="D48" s="26"/>
      <c r="E48" s="26"/>
      <c r="F48" s="26">
        <v>799600</v>
      </c>
      <c r="G48" s="26">
        <f t="shared" si="12"/>
        <v>0</v>
      </c>
      <c r="H48" s="26"/>
      <c r="I48" s="26"/>
      <c r="J48" s="26"/>
      <c r="K48" s="26">
        <f t="shared" si="1"/>
        <v>-799600</v>
      </c>
      <c r="L48" s="12">
        <f t="shared" si="2"/>
        <v>0</v>
      </c>
    </row>
    <row r="49" spans="1:12" ht="66.75" customHeight="1">
      <c r="A49" s="8" t="s">
        <v>48</v>
      </c>
      <c r="B49" s="36" t="s">
        <v>29</v>
      </c>
      <c r="C49" s="26">
        <f t="shared" si="11"/>
        <v>1500000</v>
      </c>
      <c r="D49" s="26"/>
      <c r="E49" s="26"/>
      <c r="F49" s="26">
        <v>1500000</v>
      </c>
      <c r="G49" s="26">
        <f t="shared" si="12"/>
        <v>0</v>
      </c>
      <c r="H49" s="26"/>
      <c r="I49" s="26"/>
      <c r="J49" s="35"/>
      <c r="K49" s="26">
        <f t="shared" si="1"/>
        <v>-1500000</v>
      </c>
      <c r="L49" s="12">
        <f t="shared" si="2"/>
        <v>0</v>
      </c>
    </row>
    <row r="50" spans="1:12" ht="47.25" customHeight="1">
      <c r="A50" s="9" t="s">
        <v>69</v>
      </c>
      <c r="B50" s="36"/>
      <c r="C50" s="26">
        <f>C51</f>
        <v>1500000</v>
      </c>
      <c r="D50" s="26">
        <f>D51</f>
        <v>0</v>
      </c>
      <c r="E50" s="26">
        <f>E51</f>
        <v>0</v>
      </c>
      <c r="F50" s="26">
        <v>1500000</v>
      </c>
      <c r="G50" s="26">
        <f t="shared" si="12"/>
        <v>0</v>
      </c>
      <c r="H50" s="26">
        <f>H51</f>
        <v>0</v>
      </c>
      <c r="I50" s="26">
        <f>I51</f>
        <v>0</v>
      </c>
      <c r="J50" s="46"/>
      <c r="K50" s="26">
        <f t="shared" si="1"/>
        <v>-1500000</v>
      </c>
      <c r="L50" s="12">
        <f t="shared" si="2"/>
        <v>0</v>
      </c>
    </row>
    <row r="51" spans="1:12" ht="66" customHeight="1">
      <c r="A51" s="9" t="s">
        <v>88</v>
      </c>
      <c r="B51" s="36" t="s">
        <v>29</v>
      </c>
      <c r="C51" s="26">
        <f>D51+E51+F51</f>
        <v>1500000</v>
      </c>
      <c r="D51" s="26"/>
      <c r="E51" s="26"/>
      <c r="F51" s="26">
        <v>1500000</v>
      </c>
      <c r="G51" s="26">
        <f t="shared" si="12"/>
        <v>0</v>
      </c>
      <c r="H51" s="26"/>
      <c r="I51" s="26"/>
      <c r="J51" s="26"/>
      <c r="K51" s="26">
        <f t="shared" si="1"/>
        <v>-1500000</v>
      </c>
      <c r="L51" s="12">
        <f t="shared" si="2"/>
        <v>0</v>
      </c>
    </row>
    <row r="52" spans="1:12" ht="46.5" customHeight="1">
      <c r="A52" s="9" t="s">
        <v>69</v>
      </c>
      <c r="B52" s="36"/>
      <c r="C52" s="26">
        <f>D52+E52+F52</f>
        <v>1500000</v>
      </c>
      <c r="D52" s="26"/>
      <c r="E52" s="26"/>
      <c r="F52" s="26">
        <v>1500000</v>
      </c>
      <c r="G52" s="26">
        <f t="shared" si="12"/>
        <v>0</v>
      </c>
      <c r="H52" s="26"/>
      <c r="I52" s="26"/>
      <c r="J52" s="26"/>
      <c r="K52" s="26">
        <f t="shared" si="1"/>
        <v>-1500000</v>
      </c>
      <c r="L52" s="12">
        <f t="shared" si="2"/>
        <v>0</v>
      </c>
    </row>
    <row r="53" spans="1:12" ht="29.25" customHeight="1">
      <c r="A53" s="10" t="s">
        <v>40</v>
      </c>
      <c r="B53" s="36"/>
      <c r="C53" s="26">
        <f aca="true" t="shared" si="13" ref="C53:J53">C54</f>
        <v>10300000</v>
      </c>
      <c r="D53" s="26">
        <f t="shared" si="13"/>
        <v>0</v>
      </c>
      <c r="E53" s="26">
        <f t="shared" si="13"/>
        <v>10300000</v>
      </c>
      <c r="F53" s="26">
        <f t="shared" si="13"/>
        <v>0</v>
      </c>
      <c r="G53" s="26">
        <f t="shared" si="13"/>
        <v>0</v>
      </c>
      <c r="H53" s="26">
        <f t="shared" si="13"/>
        <v>0</v>
      </c>
      <c r="I53" s="26">
        <f t="shared" si="13"/>
        <v>0</v>
      </c>
      <c r="J53" s="26">
        <f t="shared" si="13"/>
        <v>0</v>
      </c>
      <c r="K53" s="26">
        <f t="shared" si="1"/>
        <v>-10300000</v>
      </c>
      <c r="L53" s="12">
        <f t="shared" si="2"/>
        <v>0</v>
      </c>
    </row>
    <row r="54" spans="1:12" ht="37.5" customHeight="1">
      <c r="A54" s="9" t="s">
        <v>106</v>
      </c>
      <c r="B54" s="36" t="s">
        <v>29</v>
      </c>
      <c r="C54" s="26">
        <f>D54+E54+F54</f>
        <v>10300000</v>
      </c>
      <c r="D54" s="26"/>
      <c r="E54" s="26">
        <v>10300000</v>
      </c>
      <c r="F54" s="26"/>
      <c r="G54" s="26">
        <f>H54+I54+J54</f>
        <v>0</v>
      </c>
      <c r="H54" s="26"/>
      <c r="I54" s="26"/>
      <c r="J54" s="26"/>
      <c r="K54" s="26">
        <f t="shared" si="1"/>
        <v>-10300000</v>
      </c>
      <c r="L54" s="12">
        <f t="shared" si="2"/>
        <v>0</v>
      </c>
    </row>
    <row r="55" spans="1:12" ht="24" customHeight="1">
      <c r="A55" s="33" t="s">
        <v>18</v>
      </c>
      <c r="B55" s="38"/>
      <c r="C55" s="28">
        <f aca="true" t="shared" si="14" ref="C55:F56">C56</f>
        <v>27667200</v>
      </c>
      <c r="D55" s="28">
        <f t="shared" si="14"/>
        <v>0</v>
      </c>
      <c r="E55" s="28">
        <f t="shared" si="14"/>
        <v>27667200</v>
      </c>
      <c r="F55" s="28">
        <f t="shared" si="14"/>
        <v>0</v>
      </c>
      <c r="G55" s="34">
        <f>H55+I55+J55</f>
        <v>0</v>
      </c>
      <c r="H55" s="28">
        <f aca="true" t="shared" si="15" ref="H55:J56">H56</f>
        <v>0</v>
      </c>
      <c r="I55" s="28">
        <f t="shared" si="15"/>
        <v>0</v>
      </c>
      <c r="J55" s="28">
        <f t="shared" si="15"/>
        <v>0</v>
      </c>
      <c r="K55" s="28">
        <f t="shared" si="1"/>
        <v>-27667200</v>
      </c>
      <c r="L55" s="13">
        <f t="shared" si="2"/>
        <v>0</v>
      </c>
    </row>
    <row r="56" spans="1:12" ht="24" customHeight="1">
      <c r="A56" s="10" t="s">
        <v>34</v>
      </c>
      <c r="B56" s="36"/>
      <c r="C56" s="26">
        <f t="shared" si="14"/>
        <v>27667200</v>
      </c>
      <c r="D56" s="26">
        <f t="shared" si="14"/>
        <v>0</v>
      </c>
      <c r="E56" s="26">
        <f t="shared" si="14"/>
        <v>27667200</v>
      </c>
      <c r="F56" s="26">
        <f t="shared" si="14"/>
        <v>0</v>
      </c>
      <c r="G56" s="26">
        <f>H56+I56+J56</f>
        <v>0</v>
      </c>
      <c r="H56" s="26">
        <f t="shared" si="15"/>
        <v>0</v>
      </c>
      <c r="I56" s="26">
        <f t="shared" si="15"/>
        <v>0</v>
      </c>
      <c r="J56" s="26">
        <f t="shared" si="15"/>
        <v>0</v>
      </c>
      <c r="K56" s="27">
        <f t="shared" si="1"/>
        <v>-27667200</v>
      </c>
      <c r="L56" s="32">
        <f t="shared" si="2"/>
        <v>0</v>
      </c>
    </row>
    <row r="57" spans="1:12" ht="35.25" customHeight="1">
      <c r="A57" s="9" t="s">
        <v>35</v>
      </c>
      <c r="B57" s="36" t="s">
        <v>29</v>
      </c>
      <c r="C57" s="26">
        <f>D57+E57+F57</f>
        <v>27667200</v>
      </c>
      <c r="D57" s="26"/>
      <c r="E57" s="26">
        <v>27667200</v>
      </c>
      <c r="F57" s="26"/>
      <c r="G57" s="26">
        <f>H57+I57+J57</f>
        <v>0</v>
      </c>
      <c r="H57" s="26"/>
      <c r="I57" s="26"/>
      <c r="J57" s="26"/>
      <c r="K57" s="27">
        <f t="shared" si="1"/>
        <v>-27667200</v>
      </c>
      <c r="L57" s="32">
        <f t="shared" si="2"/>
        <v>0</v>
      </c>
    </row>
    <row r="58" spans="1:12" ht="35.25" customHeight="1">
      <c r="A58" s="6" t="s">
        <v>32</v>
      </c>
      <c r="B58" s="6"/>
      <c r="C58" s="28">
        <f aca="true" t="shared" si="16" ref="C58:J58">C59+C62</f>
        <v>41312200</v>
      </c>
      <c r="D58" s="28">
        <f t="shared" si="16"/>
        <v>0</v>
      </c>
      <c r="E58" s="28">
        <f t="shared" si="16"/>
        <v>0</v>
      </c>
      <c r="F58" s="28">
        <f t="shared" si="16"/>
        <v>41312200</v>
      </c>
      <c r="G58" s="28">
        <f t="shared" si="16"/>
        <v>4170647</v>
      </c>
      <c r="H58" s="28">
        <f t="shared" si="16"/>
        <v>0</v>
      </c>
      <c r="I58" s="28">
        <f t="shared" si="16"/>
        <v>0</v>
      </c>
      <c r="J58" s="28">
        <f t="shared" si="16"/>
        <v>4170647</v>
      </c>
      <c r="K58" s="28">
        <f t="shared" si="1"/>
        <v>-37141553</v>
      </c>
      <c r="L58" s="13">
        <f t="shared" si="2"/>
        <v>10.095436699086468</v>
      </c>
    </row>
    <row r="59" spans="1:12" ht="17.25" customHeight="1">
      <c r="A59" s="7" t="s">
        <v>49</v>
      </c>
      <c r="B59" s="19"/>
      <c r="C59" s="27">
        <f aca="true" t="shared" si="17" ref="C59:J59">C60+C61</f>
        <v>8600000</v>
      </c>
      <c r="D59" s="27">
        <f t="shared" si="17"/>
        <v>0</v>
      </c>
      <c r="E59" s="27">
        <f t="shared" si="17"/>
        <v>0</v>
      </c>
      <c r="F59" s="27">
        <f t="shared" si="17"/>
        <v>8600000</v>
      </c>
      <c r="G59" s="27">
        <f t="shared" si="17"/>
        <v>0</v>
      </c>
      <c r="H59" s="27">
        <f t="shared" si="17"/>
        <v>0</v>
      </c>
      <c r="I59" s="27">
        <f t="shared" si="17"/>
        <v>0</v>
      </c>
      <c r="J59" s="27">
        <f t="shared" si="17"/>
        <v>0</v>
      </c>
      <c r="K59" s="27">
        <f t="shared" si="1"/>
        <v>-8600000</v>
      </c>
      <c r="L59" s="32">
        <f t="shared" si="2"/>
        <v>0</v>
      </c>
    </row>
    <row r="60" spans="1:12" ht="39.75" customHeight="1">
      <c r="A60" s="8" t="s">
        <v>50</v>
      </c>
      <c r="B60" s="36" t="s">
        <v>29</v>
      </c>
      <c r="C60" s="26">
        <f>D60+E60+F60</f>
        <v>6600000</v>
      </c>
      <c r="D60" s="26"/>
      <c r="E60" s="26"/>
      <c r="F60" s="26">
        <v>6600000</v>
      </c>
      <c r="G60" s="26">
        <f>H60+I60+J60</f>
        <v>0</v>
      </c>
      <c r="H60" s="26"/>
      <c r="I60" s="26"/>
      <c r="J60" s="26"/>
      <c r="K60" s="26">
        <f t="shared" si="1"/>
        <v>-6600000</v>
      </c>
      <c r="L60" s="12">
        <f t="shared" si="2"/>
        <v>0</v>
      </c>
    </row>
    <row r="61" spans="1:12" ht="75.75" customHeight="1">
      <c r="A61" s="44" t="s">
        <v>89</v>
      </c>
      <c r="B61" s="36" t="s">
        <v>29</v>
      </c>
      <c r="C61" s="26">
        <f>D61+E61+F61</f>
        <v>2000000</v>
      </c>
      <c r="D61" s="26"/>
      <c r="E61" s="26"/>
      <c r="F61" s="26">
        <v>2000000</v>
      </c>
      <c r="G61" s="26">
        <f>H61+I61+J61</f>
        <v>0</v>
      </c>
      <c r="H61" s="26"/>
      <c r="I61" s="26"/>
      <c r="J61" s="26"/>
      <c r="K61" s="26">
        <f t="shared" si="1"/>
        <v>-2000000</v>
      </c>
      <c r="L61" s="12">
        <f t="shared" si="2"/>
        <v>0</v>
      </c>
    </row>
    <row r="62" spans="1:12" ht="27" customHeight="1">
      <c r="A62" s="7" t="s">
        <v>33</v>
      </c>
      <c r="B62" s="36"/>
      <c r="C62" s="27">
        <f aca="true" t="shared" si="18" ref="C62:J62">C63+C65+C67+C69+C70+C71</f>
        <v>32712200</v>
      </c>
      <c r="D62" s="27">
        <f t="shared" si="18"/>
        <v>0</v>
      </c>
      <c r="E62" s="27">
        <f t="shared" si="18"/>
        <v>0</v>
      </c>
      <c r="F62" s="27">
        <f t="shared" si="18"/>
        <v>32712200</v>
      </c>
      <c r="G62" s="27">
        <f t="shared" si="18"/>
        <v>4170647</v>
      </c>
      <c r="H62" s="27">
        <f t="shared" si="18"/>
        <v>0</v>
      </c>
      <c r="I62" s="27">
        <f t="shared" si="18"/>
        <v>0</v>
      </c>
      <c r="J62" s="27">
        <f t="shared" si="18"/>
        <v>4170647</v>
      </c>
      <c r="K62" s="27">
        <f t="shared" si="1"/>
        <v>-28541553</v>
      </c>
      <c r="L62" s="32">
        <f t="shared" si="2"/>
        <v>12.749515471292055</v>
      </c>
    </row>
    <row r="63" spans="1:12" ht="81" customHeight="1">
      <c r="A63" s="47" t="s">
        <v>51</v>
      </c>
      <c r="B63" s="36" t="s">
        <v>29</v>
      </c>
      <c r="C63" s="26">
        <f aca="true" t="shared" si="19" ref="C63:C71">D63+E63+F63</f>
        <v>5300000</v>
      </c>
      <c r="D63" s="26"/>
      <c r="E63" s="26"/>
      <c r="F63" s="26">
        <v>5300000</v>
      </c>
      <c r="G63" s="26">
        <f>H63+I63+J63</f>
        <v>2767500</v>
      </c>
      <c r="H63" s="26"/>
      <c r="I63" s="26"/>
      <c r="J63" s="26">
        <v>2767500</v>
      </c>
      <c r="K63" s="27">
        <f t="shared" si="1"/>
        <v>-2532500</v>
      </c>
      <c r="L63" s="32">
        <f t="shared" si="2"/>
        <v>52.21698113207547</v>
      </c>
    </row>
    <row r="64" spans="1:12" ht="51.75" customHeight="1">
      <c r="A64" s="8" t="s">
        <v>90</v>
      </c>
      <c r="B64" s="36"/>
      <c r="C64" s="26">
        <f t="shared" si="19"/>
        <v>2800000</v>
      </c>
      <c r="D64" s="26"/>
      <c r="E64" s="26"/>
      <c r="F64" s="26">
        <v>2800000</v>
      </c>
      <c r="G64" s="26">
        <f aca="true" t="shared" si="20" ref="G64:G70">H64+I64+J64</f>
        <v>2767500</v>
      </c>
      <c r="H64" s="26"/>
      <c r="I64" s="26"/>
      <c r="J64" s="26">
        <v>2767500</v>
      </c>
      <c r="K64" s="27">
        <f t="shared" si="1"/>
        <v>-32500</v>
      </c>
      <c r="L64" s="32">
        <f t="shared" si="2"/>
        <v>98.83928571428572</v>
      </c>
    </row>
    <row r="65" spans="1:12" ht="63.75" customHeight="1">
      <c r="A65" s="45" t="s">
        <v>52</v>
      </c>
      <c r="B65" s="36" t="s">
        <v>29</v>
      </c>
      <c r="C65" s="26">
        <f t="shared" si="19"/>
        <v>12509000</v>
      </c>
      <c r="D65" s="26"/>
      <c r="E65" s="26"/>
      <c r="F65" s="26">
        <v>12509000</v>
      </c>
      <c r="G65" s="26">
        <f t="shared" si="20"/>
        <v>0</v>
      </c>
      <c r="H65" s="26"/>
      <c r="I65" s="26"/>
      <c r="J65" s="26"/>
      <c r="K65" s="27">
        <f t="shared" si="1"/>
        <v>-12509000</v>
      </c>
      <c r="L65" s="32">
        <f t="shared" si="2"/>
        <v>0</v>
      </c>
    </row>
    <row r="66" spans="1:12" ht="48" customHeight="1">
      <c r="A66" s="44" t="s">
        <v>75</v>
      </c>
      <c r="B66" s="36"/>
      <c r="C66" s="26">
        <f t="shared" si="19"/>
        <v>1778000</v>
      </c>
      <c r="D66" s="26"/>
      <c r="E66" s="26"/>
      <c r="F66" s="26">
        <v>1778000</v>
      </c>
      <c r="G66" s="26">
        <f t="shared" si="20"/>
        <v>0</v>
      </c>
      <c r="H66" s="26"/>
      <c r="I66" s="26"/>
      <c r="J66" s="26"/>
      <c r="K66" s="27">
        <f t="shared" si="1"/>
        <v>-1778000</v>
      </c>
      <c r="L66" s="32">
        <f t="shared" si="2"/>
        <v>0</v>
      </c>
    </row>
    <row r="67" spans="1:12" ht="63.75" customHeight="1">
      <c r="A67" s="44" t="s">
        <v>53</v>
      </c>
      <c r="B67" s="36" t="s">
        <v>29</v>
      </c>
      <c r="C67" s="26">
        <f t="shared" si="19"/>
        <v>10000000</v>
      </c>
      <c r="D67" s="26"/>
      <c r="E67" s="26"/>
      <c r="F67" s="26">
        <v>10000000</v>
      </c>
      <c r="G67" s="26">
        <f t="shared" si="20"/>
        <v>0</v>
      </c>
      <c r="H67" s="26"/>
      <c r="I67" s="26"/>
      <c r="J67" s="26"/>
      <c r="K67" s="27">
        <f t="shared" si="1"/>
        <v>-10000000</v>
      </c>
      <c r="L67" s="32">
        <f t="shared" si="2"/>
        <v>0</v>
      </c>
    </row>
    <row r="68" spans="1:12" ht="45" customHeight="1">
      <c r="A68" s="44" t="s">
        <v>54</v>
      </c>
      <c r="B68" s="36"/>
      <c r="C68" s="26">
        <f t="shared" si="19"/>
        <v>2500000</v>
      </c>
      <c r="D68" s="26"/>
      <c r="E68" s="26"/>
      <c r="F68" s="26">
        <v>2500000</v>
      </c>
      <c r="G68" s="26">
        <f t="shared" si="20"/>
        <v>0</v>
      </c>
      <c r="H68" s="26"/>
      <c r="I68" s="26"/>
      <c r="J68" s="26"/>
      <c r="K68" s="27">
        <f t="shared" si="1"/>
        <v>-2500000</v>
      </c>
      <c r="L68" s="32">
        <f t="shared" si="2"/>
        <v>0</v>
      </c>
    </row>
    <row r="69" spans="1:12" ht="93" customHeight="1">
      <c r="A69" s="44" t="s">
        <v>91</v>
      </c>
      <c r="B69" s="36" t="s">
        <v>29</v>
      </c>
      <c r="C69" s="26">
        <f t="shared" si="19"/>
        <v>1500000</v>
      </c>
      <c r="D69" s="26"/>
      <c r="E69" s="26"/>
      <c r="F69" s="26">
        <v>1500000</v>
      </c>
      <c r="G69" s="26">
        <f t="shared" si="20"/>
        <v>0</v>
      </c>
      <c r="H69" s="26"/>
      <c r="I69" s="26"/>
      <c r="J69" s="26"/>
      <c r="K69" s="27">
        <f t="shared" si="1"/>
        <v>-1500000</v>
      </c>
      <c r="L69" s="32">
        <f t="shared" si="2"/>
        <v>0</v>
      </c>
    </row>
    <row r="70" spans="1:12" ht="53.25" customHeight="1">
      <c r="A70" s="44" t="s">
        <v>95</v>
      </c>
      <c r="B70" s="36" t="s">
        <v>29</v>
      </c>
      <c r="C70" s="26">
        <f t="shared" si="19"/>
        <v>2000000</v>
      </c>
      <c r="D70" s="26"/>
      <c r="E70" s="26"/>
      <c r="F70" s="26">
        <v>2000000</v>
      </c>
      <c r="G70" s="26">
        <f t="shared" si="20"/>
        <v>0</v>
      </c>
      <c r="H70" s="26"/>
      <c r="I70" s="26"/>
      <c r="J70" s="26"/>
      <c r="K70" s="27">
        <f t="shared" si="1"/>
        <v>-2000000</v>
      </c>
      <c r="L70" s="32">
        <f t="shared" si="2"/>
        <v>0</v>
      </c>
    </row>
    <row r="71" spans="1:12" ht="66.75" customHeight="1">
      <c r="A71" s="8" t="s">
        <v>59</v>
      </c>
      <c r="B71" s="36" t="s">
        <v>29</v>
      </c>
      <c r="C71" s="26">
        <f t="shared" si="19"/>
        <v>1403200</v>
      </c>
      <c r="D71" s="26"/>
      <c r="E71" s="26"/>
      <c r="F71" s="26">
        <v>1403200</v>
      </c>
      <c r="G71" s="26">
        <f>H71+I71+J71</f>
        <v>1403147</v>
      </c>
      <c r="H71" s="26"/>
      <c r="I71" s="26"/>
      <c r="J71" s="26">
        <v>1403147</v>
      </c>
      <c r="K71" s="27">
        <f t="shared" si="1"/>
        <v>-53</v>
      </c>
      <c r="L71" s="32">
        <f t="shared" si="2"/>
        <v>99.99622291904218</v>
      </c>
    </row>
    <row r="72" spans="1:12" s="5" customFormat="1" ht="33.75" customHeight="1">
      <c r="A72" s="6" t="s">
        <v>19</v>
      </c>
      <c r="B72" s="6"/>
      <c r="C72" s="28">
        <f aca="true" t="shared" si="21" ref="C72:J72">C9+C18+C29+C55+C58</f>
        <v>648785949</v>
      </c>
      <c r="D72" s="28">
        <f t="shared" si="21"/>
        <v>0</v>
      </c>
      <c r="E72" s="28">
        <f t="shared" si="21"/>
        <v>91442300</v>
      </c>
      <c r="F72" s="28">
        <f t="shared" si="21"/>
        <v>557343649</v>
      </c>
      <c r="G72" s="28">
        <f t="shared" si="21"/>
        <v>38095227.11</v>
      </c>
      <c r="H72" s="28">
        <f t="shared" si="21"/>
        <v>0</v>
      </c>
      <c r="I72" s="28">
        <f t="shared" si="21"/>
        <v>0</v>
      </c>
      <c r="J72" s="28">
        <f t="shared" si="21"/>
        <v>38095227.11</v>
      </c>
      <c r="K72" s="28">
        <f t="shared" si="1"/>
        <v>-610690721.89</v>
      </c>
      <c r="L72" s="13">
        <f t="shared" si="2"/>
        <v>5.871771293554941</v>
      </c>
    </row>
    <row r="74" spans="1:6" ht="17.25" customHeight="1">
      <c r="A74" s="18" t="s">
        <v>22</v>
      </c>
      <c r="F74" s="18" t="s">
        <v>26</v>
      </c>
    </row>
    <row r="75" ht="33" customHeight="1">
      <c r="A75" s="1" t="s">
        <v>31</v>
      </c>
    </row>
    <row r="76" ht="15">
      <c r="B76" s="18"/>
    </row>
  </sheetData>
  <sheetProtection/>
  <mergeCells count="14">
    <mergeCell ref="K5:K6"/>
    <mergeCell ref="L5:L6"/>
    <mergeCell ref="C6:C7"/>
    <mergeCell ref="D6:F6"/>
    <mergeCell ref="G6:G7"/>
    <mergeCell ref="H6:J6"/>
    <mergeCell ref="A5:A7"/>
    <mergeCell ref="B5:B7"/>
    <mergeCell ref="C5:F5"/>
    <mergeCell ref="G5:J5"/>
    <mergeCell ref="A1:L1"/>
    <mergeCell ref="A2:L2"/>
    <mergeCell ref="A3:F3"/>
    <mergeCell ref="A4:L4"/>
  </mergeCells>
  <printOptions/>
  <pageMargins left="0.77" right="0.17" top="0.17" bottom="0.17" header="0.48" footer="0.25"/>
  <pageSetup fitToHeight="2" horizontalDpi="600" verticalDpi="600" orientation="landscape" paperSize="9" scale="54" r:id="rId1"/>
  <rowBreaks count="1" manualBreakCount="1">
    <brk id="30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76"/>
  <sheetViews>
    <sheetView showZeros="0" view="pageBreakPreview" zoomScale="75" zoomScaleSheetLayoutView="75" zoomScalePageLayoutView="0" workbookViewId="0" topLeftCell="A1">
      <pane xSplit="1" ySplit="8" topLeftCell="B67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A71" sqref="A71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8" customHeight="1">
      <c r="A2" s="64" t="s">
        <v>103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4" ht="15.75" customHeight="1">
      <c r="A3" s="68"/>
      <c r="B3" s="68"/>
      <c r="C3" s="68"/>
      <c r="D3" s="68"/>
      <c r="E3" s="68"/>
      <c r="F3" s="68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71" t="s">
        <v>80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9" t="s">
        <v>21</v>
      </c>
      <c r="B5" s="65" t="s">
        <v>28</v>
      </c>
      <c r="C5" s="70" t="s">
        <v>2</v>
      </c>
      <c r="D5" s="70"/>
      <c r="E5" s="70"/>
      <c r="F5" s="70"/>
      <c r="G5" s="74" t="s">
        <v>102</v>
      </c>
      <c r="H5" s="75"/>
      <c r="I5" s="75"/>
      <c r="J5" s="76"/>
      <c r="K5" s="65" t="s">
        <v>23</v>
      </c>
      <c r="L5" s="72" t="s">
        <v>25</v>
      </c>
    </row>
    <row r="6" spans="1:12" ht="29.25" customHeight="1">
      <c r="A6" s="69"/>
      <c r="B6" s="66"/>
      <c r="C6" s="70" t="s">
        <v>8</v>
      </c>
      <c r="D6" s="70" t="s">
        <v>9</v>
      </c>
      <c r="E6" s="70"/>
      <c r="F6" s="70"/>
      <c r="G6" s="77" t="s">
        <v>8</v>
      </c>
      <c r="H6" s="74" t="s">
        <v>9</v>
      </c>
      <c r="I6" s="75"/>
      <c r="J6" s="76"/>
      <c r="K6" s="67"/>
      <c r="L6" s="73"/>
    </row>
    <row r="7" spans="1:12" ht="30.75" customHeight="1">
      <c r="A7" s="69"/>
      <c r="B7" s="67"/>
      <c r="C7" s="70"/>
      <c r="D7" s="20" t="s">
        <v>10</v>
      </c>
      <c r="E7" s="20" t="s">
        <v>11</v>
      </c>
      <c r="F7" s="20" t="s">
        <v>12</v>
      </c>
      <c r="G7" s="78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48">
        <f aca="true" t="shared" si="0" ref="C9:J9">C10+C14</f>
        <v>152000</v>
      </c>
      <c r="D9" s="48">
        <f t="shared" si="0"/>
        <v>0</v>
      </c>
      <c r="E9" s="48">
        <f t="shared" si="0"/>
        <v>2000</v>
      </c>
      <c r="F9" s="48">
        <f t="shared" si="0"/>
        <v>150000</v>
      </c>
      <c r="G9" s="48">
        <f t="shared" si="0"/>
        <v>0</v>
      </c>
      <c r="H9" s="48">
        <f t="shared" si="0"/>
        <v>0</v>
      </c>
      <c r="I9" s="48">
        <f t="shared" si="0"/>
        <v>0</v>
      </c>
      <c r="J9" s="48">
        <f t="shared" si="0"/>
        <v>0</v>
      </c>
      <c r="K9" s="49">
        <f aca="true" t="shared" si="1" ref="K9:K72">G9-C9</f>
        <v>-152000</v>
      </c>
      <c r="L9" s="29">
        <f aca="true" t="shared" si="2" ref="L9:L72">G9/C9*100</f>
        <v>0</v>
      </c>
    </row>
    <row r="10" spans="1:12" ht="21" customHeight="1">
      <c r="A10" s="7" t="s">
        <v>39</v>
      </c>
      <c r="B10" s="19"/>
      <c r="C10" s="50">
        <f aca="true" t="shared" si="3" ref="C10:J10">C11+C12+C13</f>
        <v>135000</v>
      </c>
      <c r="D10" s="50">
        <f t="shared" si="3"/>
        <v>0</v>
      </c>
      <c r="E10" s="50">
        <f t="shared" si="3"/>
        <v>0</v>
      </c>
      <c r="F10" s="50">
        <f t="shared" si="3"/>
        <v>135000</v>
      </c>
      <c r="G10" s="50">
        <f t="shared" si="3"/>
        <v>0</v>
      </c>
      <c r="H10" s="50">
        <f t="shared" si="3"/>
        <v>0</v>
      </c>
      <c r="I10" s="50">
        <f t="shared" si="3"/>
        <v>0</v>
      </c>
      <c r="J10" s="50">
        <f t="shared" si="3"/>
        <v>0</v>
      </c>
      <c r="K10" s="51">
        <f t="shared" si="1"/>
        <v>-135000</v>
      </c>
      <c r="L10" s="30">
        <f t="shared" si="2"/>
        <v>0</v>
      </c>
    </row>
    <row r="11" spans="1:12" ht="49.5" customHeight="1">
      <c r="A11" s="16" t="s">
        <v>3</v>
      </c>
      <c r="B11" s="36" t="s">
        <v>29</v>
      </c>
      <c r="C11" s="52">
        <f>D11+E11+F11</f>
        <v>30000</v>
      </c>
      <c r="D11" s="52"/>
      <c r="E11" s="52"/>
      <c r="F11" s="52">
        <v>30000</v>
      </c>
      <c r="G11" s="52">
        <f>H11+I11+J11</f>
        <v>0</v>
      </c>
      <c r="H11" s="52"/>
      <c r="I11" s="52"/>
      <c r="J11" s="52"/>
      <c r="K11" s="53">
        <f t="shared" si="1"/>
        <v>-30000</v>
      </c>
      <c r="L11" s="4">
        <f t="shared" si="2"/>
        <v>0</v>
      </c>
    </row>
    <row r="12" spans="1:12" ht="63.75" customHeight="1">
      <c r="A12" s="16" t="s">
        <v>4</v>
      </c>
      <c r="B12" s="36" t="s">
        <v>29</v>
      </c>
      <c r="C12" s="52">
        <f>D12+E12+F12</f>
        <v>45000</v>
      </c>
      <c r="D12" s="52"/>
      <c r="E12" s="52"/>
      <c r="F12" s="52">
        <v>45000</v>
      </c>
      <c r="G12" s="52">
        <f>H12+I12+J12</f>
        <v>0</v>
      </c>
      <c r="H12" s="52"/>
      <c r="I12" s="52"/>
      <c r="J12" s="52"/>
      <c r="K12" s="53">
        <f t="shared" si="1"/>
        <v>-45000</v>
      </c>
      <c r="L12" s="4">
        <f t="shared" si="2"/>
        <v>0</v>
      </c>
    </row>
    <row r="13" spans="1:12" ht="43.5" customHeight="1">
      <c r="A13" s="16" t="s">
        <v>5</v>
      </c>
      <c r="B13" s="36" t="s">
        <v>29</v>
      </c>
      <c r="C13" s="52">
        <f>D13+E13+F13</f>
        <v>60000</v>
      </c>
      <c r="D13" s="52"/>
      <c r="E13" s="52"/>
      <c r="F13" s="52">
        <v>60000</v>
      </c>
      <c r="G13" s="52">
        <f>H13+I13+J13</f>
        <v>0</v>
      </c>
      <c r="H13" s="52"/>
      <c r="I13" s="52"/>
      <c r="J13" s="52"/>
      <c r="K13" s="53">
        <f t="shared" si="1"/>
        <v>-60000</v>
      </c>
      <c r="L13" s="4">
        <f t="shared" si="2"/>
        <v>0</v>
      </c>
    </row>
    <row r="14" spans="1:12" ht="43.5" customHeight="1">
      <c r="A14" s="40" t="s">
        <v>6</v>
      </c>
      <c r="B14" s="36"/>
      <c r="C14" s="54">
        <f aca="true" t="shared" si="4" ref="C14:J14">C15+C16</f>
        <v>17000</v>
      </c>
      <c r="D14" s="54">
        <f t="shared" si="4"/>
        <v>0</v>
      </c>
      <c r="E14" s="54">
        <f t="shared" si="4"/>
        <v>2000</v>
      </c>
      <c r="F14" s="54">
        <f t="shared" si="4"/>
        <v>15000</v>
      </c>
      <c r="G14" s="54">
        <f t="shared" si="4"/>
        <v>0</v>
      </c>
      <c r="H14" s="54">
        <f t="shared" si="4"/>
        <v>0</v>
      </c>
      <c r="I14" s="54">
        <f t="shared" si="4"/>
        <v>0</v>
      </c>
      <c r="J14" s="54">
        <f t="shared" si="4"/>
        <v>0</v>
      </c>
      <c r="K14" s="53">
        <f t="shared" si="1"/>
        <v>-17000</v>
      </c>
      <c r="L14" s="4">
        <f t="shared" si="2"/>
        <v>0</v>
      </c>
    </row>
    <row r="15" spans="1:12" ht="48.75" customHeight="1">
      <c r="A15" s="16" t="s">
        <v>7</v>
      </c>
      <c r="B15" s="36" t="s">
        <v>29</v>
      </c>
      <c r="C15" s="52">
        <f>D15+E15+F15</f>
        <v>15000</v>
      </c>
      <c r="D15" s="52"/>
      <c r="E15" s="52"/>
      <c r="F15" s="52">
        <v>15000</v>
      </c>
      <c r="G15" s="52">
        <f>H15+I15+J15</f>
        <v>0</v>
      </c>
      <c r="H15" s="52"/>
      <c r="I15" s="52"/>
      <c r="J15" s="52"/>
      <c r="K15" s="53">
        <f t="shared" si="1"/>
        <v>-15000</v>
      </c>
      <c r="L15" s="4">
        <f t="shared" si="2"/>
        <v>0</v>
      </c>
    </row>
    <row r="16" spans="1:12" ht="48.75" customHeight="1">
      <c r="A16" s="16" t="s">
        <v>58</v>
      </c>
      <c r="B16" s="36" t="s">
        <v>29</v>
      </c>
      <c r="C16" s="52">
        <f>D16+E16+F16</f>
        <v>2000</v>
      </c>
      <c r="D16" s="52"/>
      <c r="E16" s="52">
        <v>2000</v>
      </c>
      <c r="F16" s="52"/>
      <c r="G16" s="52">
        <f>H16+I16+J16</f>
        <v>0</v>
      </c>
      <c r="H16" s="52"/>
      <c r="I16" s="52"/>
      <c r="J16" s="52"/>
      <c r="K16" s="53">
        <f t="shared" si="1"/>
        <v>-2000</v>
      </c>
      <c r="L16" s="4">
        <f t="shared" si="2"/>
        <v>0</v>
      </c>
    </row>
    <row r="17" spans="1:12" ht="48.75" customHeight="1">
      <c r="A17" s="16" t="s">
        <v>57</v>
      </c>
      <c r="B17" s="36"/>
      <c r="C17" s="52">
        <f>D17+E17+F17</f>
        <v>2000</v>
      </c>
      <c r="D17" s="52"/>
      <c r="E17" s="52">
        <v>2000</v>
      </c>
      <c r="F17" s="52"/>
      <c r="G17" s="52">
        <f>H17+I17+J17</f>
        <v>0</v>
      </c>
      <c r="H17" s="52"/>
      <c r="I17" s="52"/>
      <c r="J17" s="52"/>
      <c r="K17" s="53">
        <f t="shared" si="1"/>
        <v>-2000</v>
      </c>
      <c r="L17" s="4">
        <f t="shared" si="2"/>
        <v>0</v>
      </c>
    </row>
    <row r="18" spans="1:12" ht="30.75" customHeight="1">
      <c r="A18" s="6" t="s">
        <v>16</v>
      </c>
      <c r="B18" s="6"/>
      <c r="C18" s="48">
        <f aca="true" t="shared" si="5" ref="C18:J18">C19+C25</f>
        <v>123868.2</v>
      </c>
      <c r="D18" s="48">
        <f t="shared" si="5"/>
        <v>0</v>
      </c>
      <c r="E18" s="48">
        <f t="shared" si="5"/>
        <v>40225.1</v>
      </c>
      <c r="F18" s="48">
        <f t="shared" si="5"/>
        <v>83643.1</v>
      </c>
      <c r="G18" s="48">
        <f t="shared" si="5"/>
        <v>0</v>
      </c>
      <c r="H18" s="48">
        <f t="shared" si="5"/>
        <v>0</v>
      </c>
      <c r="I18" s="48">
        <f t="shared" si="5"/>
        <v>0</v>
      </c>
      <c r="J18" s="48">
        <f t="shared" si="5"/>
        <v>0</v>
      </c>
      <c r="K18" s="49">
        <f t="shared" si="1"/>
        <v>-123868.2</v>
      </c>
      <c r="L18" s="29">
        <f t="shared" si="2"/>
        <v>0</v>
      </c>
    </row>
    <row r="19" spans="1:12" ht="15.75" customHeight="1">
      <c r="A19" s="7" t="s">
        <v>20</v>
      </c>
      <c r="B19" s="19"/>
      <c r="C19" s="54">
        <f>C20+C21+C22+C23+C24</f>
        <v>75556</v>
      </c>
      <c r="D19" s="54">
        <f aca="true" t="shared" si="6" ref="D19:J19">D20+D21+D22+D23+D24</f>
        <v>0</v>
      </c>
      <c r="E19" s="54">
        <f t="shared" si="6"/>
        <v>20225.1</v>
      </c>
      <c r="F19" s="54">
        <f t="shared" si="6"/>
        <v>55330.9</v>
      </c>
      <c r="G19" s="54">
        <f t="shared" si="6"/>
        <v>0</v>
      </c>
      <c r="H19" s="54">
        <f t="shared" si="6"/>
        <v>0</v>
      </c>
      <c r="I19" s="54">
        <f t="shared" si="6"/>
        <v>0</v>
      </c>
      <c r="J19" s="54">
        <f t="shared" si="6"/>
        <v>0</v>
      </c>
      <c r="K19" s="51">
        <f t="shared" si="1"/>
        <v>-75556</v>
      </c>
      <c r="L19" s="30">
        <f t="shared" si="2"/>
        <v>0</v>
      </c>
    </row>
    <row r="20" spans="1:12" ht="34.5" customHeight="1">
      <c r="A20" s="9" t="s">
        <v>100</v>
      </c>
      <c r="B20" s="36" t="s">
        <v>29</v>
      </c>
      <c r="C20" s="52">
        <f>D20+E20+F20</f>
        <v>34800</v>
      </c>
      <c r="D20" s="52"/>
      <c r="E20" s="52"/>
      <c r="F20" s="52">
        <v>34800</v>
      </c>
      <c r="G20" s="52">
        <f>H20+I20+J20</f>
        <v>0</v>
      </c>
      <c r="H20" s="52"/>
      <c r="I20" s="52"/>
      <c r="J20" s="52"/>
      <c r="K20" s="53">
        <f t="shared" si="1"/>
        <v>-34800</v>
      </c>
      <c r="L20" s="4">
        <f t="shared" si="2"/>
        <v>0</v>
      </c>
    </row>
    <row r="21" spans="1:12" ht="48.75" customHeight="1">
      <c r="A21" s="9" t="s">
        <v>38</v>
      </c>
      <c r="B21" s="36" t="s">
        <v>29</v>
      </c>
      <c r="C21" s="52">
        <f>D21+E21+F21</f>
        <v>10607.5</v>
      </c>
      <c r="D21" s="52"/>
      <c r="E21" s="52"/>
      <c r="F21" s="52">
        <v>10607.5</v>
      </c>
      <c r="G21" s="52">
        <f>H21+I21+J21</f>
        <v>0</v>
      </c>
      <c r="H21" s="52"/>
      <c r="I21" s="52"/>
      <c r="J21" s="52"/>
      <c r="K21" s="53">
        <f t="shared" si="1"/>
        <v>-10607.5</v>
      </c>
      <c r="L21" s="4">
        <f t="shared" si="2"/>
        <v>0</v>
      </c>
    </row>
    <row r="22" spans="1:12" ht="48.75" customHeight="1">
      <c r="A22" s="9" t="s">
        <v>104</v>
      </c>
      <c r="B22" s="36" t="s">
        <v>29</v>
      </c>
      <c r="C22" s="52">
        <f>D22+E22+F22</f>
        <v>459.4</v>
      </c>
      <c r="D22" s="52"/>
      <c r="E22" s="52"/>
      <c r="F22" s="52">
        <v>459.4</v>
      </c>
      <c r="G22" s="52">
        <f>H22+I22+J22</f>
        <v>0</v>
      </c>
      <c r="H22" s="52"/>
      <c r="I22" s="52"/>
      <c r="J22" s="52"/>
      <c r="K22" s="53">
        <f t="shared" si="1"/>
        <v>-459.4</v>
      </c>
      <c r="L22" s="4">
        <f t="shared" si="2"/>
        <v>0</v>
      </c>
    </row>
    <row r="23" spans="1:12" ht="48.75" customHeight="1">
      <c r="A23" s="9" t="s">
        <v>105</v>
      </c>
      <c r="B23" s="36" t="s">
        <v>29</v>
      </c>
      <c r="C23" s="52">
        <f>D23+E23+F23</f>
        <v>9464</v>
      </c>
      <c r="D23" s="52"/>
      <c r="E23" s="52"/>
      <c r="F23" s="52">
        <v>9464</v>
      </c>
      <c r="G23" s="52">
        <f>H23+I23+J23</f>
        <v>0</v>
      </c>
      <c r="H23" s="52"/>
      <c r="I23" s="52"/>
      <c r="J23" s="52"/>
      <c r="K23" s="53"/>
      <c r="L23" s="4"/>
    </row>
    <row r="24" spans="1:12" ht="30.75" customHeight="1">
      <c r="A24" s="15" t="s">
        <v>37</v>
      </c>
      <c r="B24" s="36" t="s">
        <v>29</v>
      </c>
      <c r="C24" s="52">
        <f>D24+E24+F24</f>
        <v>20225.1</v>
      </c>
      <c r="D24" s="52"/>
      <c r="E24" s="52">
        <v>20225.1</v>
      </c>
      <c r="F24" s="52"/>
      <c r="G24" s="52">
        <f>H24+I24+J24</f>
        <v>0</v>
      </c>
      <c r="H24" s="52"/>
      <c r="I24" s="52"/>
      <c r="J24" s="52"/>
      <c r="K24" s="53">
        <f t="shared" si="1"/>
        <v>-20225.1</v>
      </c>
      <c r="L24" s="4">
        <f t="shared" si="2"/>
        <v>0</v>
      </c>
    </row>
    <row r="25" spans="1:12" ht="17.25" customHeight="1">
      <c r="A25" s="7" t="s">
        <v>13</v>
      </c>
      <c r="B25" s="19"/>
      <c r="C25" s="54">
        <f aca="true" t="shared" si="7" ref="C25:J25">C26+C27+C28</f>
        <v>48312.2</v>
      </c>
      <c r="D25" s="54">
        <f t="shared" si="7"/>
        <v>0</v>
      </c>
      <c r="E25" s="54">
        <f t="shared" si="7"/>
        <v>20000</v>
      </c>
      <c r="F25" s="54">
        <f t="shared" si="7"/>
        <v>28312.2</v>
      </c>
      <c r="G25" s="54">
        <f t="shared" si="7"/>
        <v>0</v>
      </c>
      <c r="H25" s="54">
        <f t="shared" si="7"/>
        <v>0</v>
      </c>
      <c r="I25" s="54">
        <f t="shared" si="7"/>
        <v>0</v>
      </c>
      <c r="J25" s="54">
        <f t="shared" si="7"/>
        <v>0</v>
      </c>
      <c r="K25" s="53">
        <f t="shared" si="1"/>
        <v>-48312.2</v>
      </c>
      <c r="L25" s="4">
        <f t="shared" si="2"/>
        <v>0</v>
      </c>
    </row>
    <row r="26" spans="1:12" ht="45.75" customHeight="1">
      <c r="A26" s="9" t="s">
        <v>61</v>
      </c>
      <c r="B26" s="36" t="s">
        <v>29</v>
      </c>
      <c r="C26" s="55">
        <f>D26+E26+F26</f>
        <v>3000</v>
      </c>
      <c r="D26" s="55"/>
      <c r="E26" s="55"/>
      <c r="F26" s="55">
        <v>3000</v>
      </c>
      <c r="G26" s="55">
        <f>H26+I26+J26</f>
        <v>0</v>
      </c>
      <c r="H26" s="55"/>
      <c r="I26" s="55"/>
      <c r="J26" s="55"/>
      <c r="K26" s="55">
        <f t="shared" si="1"/>
        <v>-3000</v>
      </c>
      <c r="L26" s="12">
        <f t="shared" si="2"/>
        <v>0</v>
      </c>
    </row>
    <row r="27" spans="1:12" ht="81" customHeight="1">
      <c r="A27" s="9" t="s">
        <v>63</v>
      </c>
      <c r="B27" s="36" t="s">
        <v>29</v>
      </c>
      <c r="C27" s="55">
        <f>D27+E27+F27</f>
        <v>43312.2</v>
      </c>
      <c r="D27" s="55"/>
      <c r="E27" s="55">
        <v>20000</v>
      </c>
      <c r="F27" s="55">
        <v>23312.2</v>
      </c>
      <c r="G27" s="55">
        <f>H27+I27+J27</f>
        <v>0</v>
      </c>
      <c r="H27" s="55"/>
      <c r="I27" s="55"/>
      <c r="J27" s="55"/>
      <c r="K27" s="55">
        <f t="shared" si="1"/>
        <v>-43312.2</v>
      </c>
      <c r="L27" s="12">
        <f t="shared" si="2"/>
        <v>0</v>
      </c>
    </row>
    <row r="28" spans="1:12" ht="90.75" customHeight="1">
      <c r="A28" s="39" t="s">
        <v>94</v>
      </c>
      <c r="B28" s="36" t="s">
        <v>29</v>
      </c>
      <c r="C28" s="55">
        <f>D28+E28+F28</f>
        <v>2000</v>
      </c>
      <c r="D28" s="55"/>
      <c r="E28" s="55"/>
      <c r="F28" s="55">
        <v>2000</v>
      </c>
      <c r="G28" s="55">
        <f>H28+I28+J28</f>
        <v>0</v>
      </c>
      <c r="H28" s="55"/>
      <c r="I28" s="55"/>
      <c r="J28" s="55"/>
      <c r="K28" s="55">
        <f t="shared" si="1"/>
        <v>-2000</v>
      </c>
      <c r="L28" s="12">
        <f t="shared" si="2"/>
        <v>0</v>
      </c>
    </row>
    <row r="29" spans="1:12" ht="33" customHeight="1">
      <c r="A29" s="11" t="s">
        <v>17</v>
      </c>
      <c r="B29" s="37"/>
      <c r="C29" s="56">
        <f aca="true" t="shared" si="8" ref="C29:J29">C30+C53</f>
        <v>303938.3</v>
      </c>
      <c r="D29" s="56">
        <f t="shared" si="8"/>
        <v>0</v>
      </c>
      <c r="E29" s="56">
        <f t="shared" si="8"/>
        <v>21550</v>
      </c>
      <c r="F29" s="56">
        <f t="shared" si="8"/>
        <v>282388.3</v>
      </c>
      <c r="G29" s="56">
        <f t="shared" si="8"/>
        <v>33924.6</v>
      </c>
      <c r="H29" s="56">
        <f t="shared" si="8"/>
        <v>0</v>
      </c>
      <c r="I29" s="56">
        <f t="shared" si="8"/>
        <v>0</v>
      </c>
      <c r="J29" s="56">
        <f t="shared" si="8"/>
        <v>33924.6</v>
      </c>
      <c r="K29" s="56">
        <f t="shared" si="1"/>
        <v>-270013.7</v>
      </c>
      <c r="L29" s="13">
        <f t="shared" si="2"/>
        <v>11.161673273819062</v>
      </c>
    </row>
    <row r="30" spans="1:12" ht="27.75" customHeight="1">
      <c r="A30" s="7" t="s">
        <v>14</v>
      </c>
      <c r="B30" s="19"/>
      <c r="C30" s="50">
        <f aca="true" t="shared" si="9" ref="C30:J30">C31+C33+C35+C37+C39+C41+C43+C45+C47+C49+C51</f>
        <v>293638.3</v>
      </c>
      <c r="D30" s="50">
        <f t="shared" si="9"/>
        <v>0</v>
      </c>
      <c r="E30" s="50">
        <f t="shared" si="9"/>
        <v>11250</v>
      </c>
      <c r="F30" s="50">
        <f t="shared" si="9"/>
        <v>282388.3</v>
      </c>
      <c r="G30" s="50">
        <f t="shared" si="9"/>
        <v>33924.6</v>
      </c>
      <c r="H30" s="50">
        <f t="shared" si="9"/>
        <v>0</v>
      </c>
      <c r="I30" s="50">
        <f t="shared" si="9"/>
        <v>0</v>
      </c>
      <c r="J30" s="50">
        <f t="shared" si="9"/>
        <v>33924.6</v>
      </c>
      <c r="K30" s="50">
        <f t="shared" si="1"/>
        <v>-259713.69999999998</v>
      </c>
      <c r="L30" s="32">
        <f t="shared" si="2"/>
        <v>11.553193163153445</v>
      </c>
    </row>
    <row r="31" spans="1:12" ht="66.75" customHeight="1">
      <c r="A31" s="8" t="s">
        <v>42</v>
      </c>
      <c r="B31" s="36" t="s">
        <v>29</v>
      </c>
      <c r="C31" s="55">
        <f aca="true" t="shared" si="10" ref="C31:C49">D31+E31+F31</f>
        <v>14982.6</v>
      </c>
      <c r="D31" s="55"/>
      <c r="E31" s="55"/>
      <c r="F31" s="55">
        <v>14982.6</v>
      </c>
      <c r="G31" s="55">
        <f>H31+I31+J31</f>
        <v>0</v>
      </c>
      <c r="H31" s="55"/>
      <c r="I31" s="55"/>
      <c r="J31" s="55"/>
      <c r="K31" s="55">
        <f t="shared" si="1"/>
        <v>-14982.6</v>
      </c>
      <c r="L31" s="12">
        <f t="shared" si="2"/>
        <v>0</v>
      </c>
    </row>
    <row r="32" spans="1:12" ht="45.75" customHeight="1">
      <c r="A32" s="41" t="s">
        <v>64</v>
      </c>
      <c r="B32" s="36"/>
      <c r="C32" s="55">
        <f t="shared" si="10"/>
        <v>352.2</v>
      </c>
      <c r="D32" s="55"/>
      <c r="E32" s="55"/>
      <c r="F32" s="55">
        <v>352.2</v>
      </c>
      <c r="G32" s="55">
        <f>H32+I32+J32</f>
        <v>0</v>
      </c>
      <c r="H32" s="55"/>
      <c r="I32" s="55"/>
      <c r="J32" s="55"/>
      <c r="K32" s="55">
        <f t="shared" si="1"/>
        <v>-352.2</v>
      </c>
      <c r="L32" s="12">
        <f t="shared" si="2"/>
        <v>0</v>
      </c>
    </row>
    <row r="33" spans="1:12" ht="81.75" customHeight="1">
      <c r="A33" s="8" t="s">
        <v>43</v>
      </c>
      <c r="B33" s="36" t="s">
        <v>29</v>
      </c>
      <c r="C33" s="55">
        <f t="shared" si="10"/>
        <v>63322.1</v>
      </c>
      <c r="D33" s="55"/>
      <c r="E33" s="55"/>
      <c r="F33" s="55">
        <v>63322.1</v>
      </c>
      <c r="G33" s="55">
        <f aca="true" t="shared" si="11" ref="G33:G54">H33+I33+J33</f>
        <v>11827.3</v>
      </c>
      <c r="H33" s="55"/>
      <c r="I33" s="55"/>
      <c r="J33" s="55">
        <v>11827.3</v>
      </c>
      <c r="K33" s="55">
        <f t="shared" si="1"/>
        <v>-51494.8</v>
      </c>
      <c r="L33" s="12">
        <f t="shared" si="2"/>
        <v>18.677997097379905</v>
      </c>
    </row>
    <row r="34" spans="1:12" ht="47.25" customHeight="1">
      <c r="A34" s="41" t="s">
        <v>65</v>
      </c>
      <c r="B34" s="36"/>
      <c r="C34" s="55">
        <f t="shared" si="10"/>
        <v>1373.3</v>
      </c>
      <c r="D34" s="55"/>
      <c r="E34" s="55"/>
      <c r="F34" s="55">
        <v>1373.3</v>
      </c>
      <c r="G34" s="55">
        <f t="shared" si="11"/>
        <v>151.5</v>
      </c>
      <c r="H34" s="55"/>
      <c r="I34" s="55"/>
      <c r="J34" s="55">
        <v>151.5</v>
      </c>
      <c r="K34" s="55">
        <f t="shared" si="1"/>
        <v>-1221.8</v>
      </c>
      <c r="L34" s="12">
        <f t="shared" si="2"/>
        <v>11.031821160707784</v>
      </c>
    </row>
    <row r="35" spans="1:12" ht="63" customHeight="1">
      <c r="A35" s="8" t="s">
        <v>44</v>
      </c>
      <c r="B35" s="36" t="s">
        <v>29</v>
      </c>
      <c r="C35" s="55">
        <f t="shared" si="10"/>
        <v>29119.7</v>
      </c>
      <c r="D35" s="55"/>
      <c r="E35" s="55">
        <v>11250</v>
      </c>
      <c r="F35" s="55">
        <v>17869.7</v>
      </c>
      <c r="G35" s="55">
        <f t="shared" si="11"/>
        <v>844.8</v>
      </c>
      <c r="H35" s="55"/>
      <c r="I35" s="55"/>
      <c r="J35" s="55">
        <v>844.8</v>
      </c>
      <c r="K35" s="55">
        <f t="shared" si="1"/>
        <v>-28274.9</v>
      </c>
      <c r="L35" s="12">
        <f t="shared" si="2"/>
        <v>2.901128789101536</v>
      </c>
    </row>
    <row r="36" spans="1:12" ht="47.25" customHeight="1">
      <c r="A36" s="8" t="s">
        <v>66</v>
      </c>
      <c r="B36" s="36"/>
      <c r="C36" s="55">
        <f t="shared" si="10"/>
        <v>373.7</v>
      </c>
      <c r="D36" s="55"/>
      <c r="E36" s="55"/>
      <c r="F36" s="55">
        <v>373.7</v>
      </c>
      <c r="G36" s="55">
        <f t="shared" si="11"/>
        <v>9.2</v>
      </c>
      <c r="H36" s="55"/>
      <c r="I36" s="55"/>
      <c r="J36" s="55">
        <v>9.2</v>
      </c>
      <c r="K36" s="55">
        <f t="shared" si="1"/>
        <v>-364.5</v>
      </c>
      <c r="L36" s="12">
        <f t="shared" si="2"/>
        <v>2.4618678084024617</v>
      </c>
    </row>
    <row r="37" spans="1:12" ht="63" customHeight="1">
      <c r="A37" s="44" t="s">
        <v>67</v>
      </c>
      <c r="B37" s="36" t="s">
        <v>29</v>
      </c>
      <c r="C37" s="55">
        <f t="shared" si="10"/>
        <v>53442.9</v>
      </c>
      <c r="D37" s="55"/>
      <c r="E37" s="55"/>
      <c r="F37" s="55">
        <v>53442.9</v>
      </c>
      <c r="G37" s="55">
        <f>H37+I37+J37</f>
        <v>3252.5</v>
      </c>
      <c r="H37" s="55"/>
      <c r="I37" s="55"/>
      <c r="J37" s="55">
        <v>3252.5</v>
      </c>
      <c r="K37" s="55">
        <f t="shared" si="1"/>
        <v>-50190.4</v>
      </c>
      <c r="L37" s="12">
        <f t="shared" si="2"/>
        <v>6.08593470788449</v>
      </c>
    </row>
    <row r="38" spans="1:12" ht="51.75" customHeight="1">
      <c r="A38" s="8" t="s">
        <v>68</v>
      </c>
      <c r="B38" s="36"/>
      <c r="C38" s="55">
        <f t="shared" si="10"/>
        <v>1186.8</v>
      </c>
      <c r="D38" s="55"/>
      <c r="E38" s="55"/>
      <c r="F38" s="55">
        <v>1186.8</v>
      </c>
      <c r="G38" s="55">
        <f t="shared" si="11"/>
        <v>35.4</v>
      </c>
      <c r="H38" s="55"/>
      <c r="I38" s="55"/>
      <c r="J38" s="55">
        <v>35.4</v>
      </c>
      <c r="K38" s="55">
        <f t="shared" si="1"/>
        <v>-1151.3999999999999</v>
      </c>
      <c r="L38" s="12">
        <f t="shared" si="2"/>
        <v>2.982810920121335</v>
      </c>
    </row>
    <row r="39" spans="1:12" ht="78" customHeight="1">
      <c r="A39" s="8" t="s">
        <v>45</v>
      </c>
      <c r="B39" s="36" t="s">
        <v>29</v>
      </c>
      <c r="C39" s="55">
        <f t="shared" si="10"/>
        <v>81771</v>
      </c>
      <c r="D39" s="55"/>
      <c r="E39" s="55"/>
      <c r="F39" s="55">
        <v>81771</v>
      </c>
      <c r="G39" s="55">
        <f t="shared" si="11"/>
        <v>0</v>
      </c>
      <c r="H39" s="55"/>
      <c r="I39" s="55"/>
      <c r="J39" s="55"/>
      <c r="K39" s="55">
        <f t="shared" si="1"/>
        <v>-81771</v>
      </c>
      <c r="L39" s="12">
        <f t="shared" si="2"/>
        <v>0</v>
      </c>
    </row>
    <row r="40" spans="1:12" ht="49.5" customHeight="1">
      <c r="A40" s="8" t="s">
        <v>69</v>
      </c>
      <c r="B40" s="36"/>
      <c r="C40" s="55">
        <f t="shared" si="10"/>
        <v>1891</v>
      </c>
      <c r="D40" s="55"/>
      <c r="E40" s="55"/>
      <c r="F40" s="55">
        <v>1891</v>
      </c>
      <c r="G40" s="55">
        <f t="shared" si="11"/>
        <v>0</v>
      </c>
      <c r="H40" s="55"/>
      <c r="I40" s="55"/>
      <c r="J40" s="55"/>
      <c r="K40" s="55">
        <f t="shared" si="1"/>
        <v>-1891</v>
      </c>
      <c r="L40" s="12">
        <f t="shared" si="2"/>
        <v>0</v>
      </c>
    </row>
    <row r="41" spans="1:12" ht="80.25" customHeight="1">
      <c r="A41" s="9" t="s">
        <v>70</v>
      </c>
      <c r="B41" s="36" t="s">
        <v>29</v>
      </c>
      <c r="C41" s="55">
        <f t="shared" si="10"/>
        <v>10000</v>
      </c>
      <c r="D41" s="55"/>
      <c r="E41" s="55"/>
      <c r="F41" s="55">
        <v>10000</v>
      </c>
      <c r="G41" s="55">
        <f>H41+I41+J41</f>
        <v>0</v>
      </c>
      <c r="H41" s="55"/>
      <c r="I41" s="55"/>
      <c r="J41" s="55"/>
      <c r="K41" s="55">
        <f t="shared" si="1"/>
        <v>-10000</v>
      </c>
      <c r="L41" s="12">
        <f t="shared" si="2"/>
        <v>0</v>
      </c>
    </row>
    <row r="42" spans="1:12" ht="50.25" customHeight="1">
      <c r="A42" s="8" t="s">
        <v>71</v>
      </c>
      <c r="B42" s="36"/>
      <c r="C42" s="55">
        <f t="shared" si="10"/>
        <v>1442</v>
      </c>
      <c r="D42" s="55"/>
      <c r="E42" s="55"/>
      <c r="F42" s="52">
        <v>1442</v>
      </c>
      <c r="G42" s="55">
        <f t="shared" si="11"/>
        <v>0</v>
      </c>
      <c r="H42" s="55"/>
      <c r="I42" s="55"/>
      <c r="J42" s="55"/>
      <c r="K42" s="55">
        <f t="shared" si="1"/>
        <v>-1442</v>
      </c>
      <c r="L42" s="12">
        <f t="shared" si="2"/>
        <v>0</v>
      </c>
    </row>
    <row r="43" spans="1:12" ht="78.75" customHeight="1">
      <c r="A43" s="8" t="s">
        <v>72</v>
      </c>
      <c r="B43" s="36" t="s">
        <v>29</v>
      </c>
      <c r="C43" s="55">
        <f t="shared" si="10"/>
        <v>18000</v>
      </c>
      <c r="D43" s="55"/>
      <c r="E43" s="55"/>
      <c r="F43" s="55">
        <v>18000</v>
      </c>
      <c r="G43" s="55">
        <f t="shared" si="11"/>
        <v>18000</v>
      </c>
      <c r="H43" s="55"/>
      <c r="I43" s="55"/>
      <c r="J43" s="55">
        <v>18000</v>
      </c>
      <c r="K43" s="55">
        <f t="shared" si="1"/>
        <v>0</v>
      </c>
      <c r="L43" s="12">
        <f t="shared" si="2"/>
        <v>100</v>
      </c>
    </row>
    <row r="44" spans="1:12" ht="48.75" customHeight="1">
      <c r="A44" s="8" t="s">
        <v>69</v>
      </c>
      <c r="B44" s="36"/>
      <c r="C44" s="55">
        <f t="shared" si="10"/>
        <v>2413.3</v>
      </c>
      <c r="D44" s="55"/>
      <c r="E44" s="55"/>
      <c r="F44" s="55">
        <v>2413.3</v>
      </c>
      <c r="G44" s="55">
        <f>H44+I44+J44</f>
        <v>2413.3</v>
      </c>
      <c r="H44" s="55"/>
      <c r="I44" s="55"/>
      <c r="J44" s="55">
        <v>2413.3</v>
      </c>
      <c r="K44" s="55">
        <f t="shared" si="1"/>
        <v>0</v>
      </c>
      <c r="L44" s="12">
        <f t="shared" si="2"/>
        <v>100</v>
      </c>
    </row>
    <row r="45" spans="1:12" ht="129.75" customHeight="1">
      <c r="A45" s="8" t="s">
        <v>55</v>
      </c>
      <c r="B45" s="36" t="s">
        <v>29</v>
      </c>
      <c r="C45" s="55">
        <f t="shared" si="10"/>
        <v>10000</v>
      </c>
      <c r="D45" s="55"/>
      <c r="E45" s="55"/>
      <c r="F45" s="55">
        <v>10000</v>
      </c>
      <c r="G45" s="55">
        <f t="shared" si="11"/>
        <v>0</v>
      </c>
      <c r="H45" s="55"/>
      <c r="I45" s="55"/>
      <c r="J45" s="55"/>
      <c r="K45" s="55">
        <f t="shared" si="1"/>
        <v>-10000</v>
      </c>
      <c r="L45" s="12">
        <f t="shared" si="2"/>
        <v>0</v>
      </c>
    </row>
    <row r="46" spans="1:12" ht="48.75" customHeight="1">
      <c r="A46" s="8" t="s">
        <v>68</v>
      </c>
      <c r="B46" s="36" t="s">
        <v>29</v>
      </c>
      <c r="C46" s="55">
        <f t="shared" si="10"/>
        <v>1695.6</v>
      </c>
      <c r="D46" s="55"/>
      <c r="E46" s="55"/>
      <c r="F46" s="55">
        <v>1695.6</v>
      </c>
      <c r="G46" s="55">
        <f>H46+I46+J46</f>
        <v>0</v>
      </c>
      <c r="H46" s="55"/>
      <c r="I46" s="55"/>
      <c r="J46" s="55"/>
      <c r="K46" s="55">
        <f t="shared" si="1"/>
        <v>-1695.6</v>
      </c>
      <c r="L46" s="12">
        <f t="shared" si="2"/>
        <v>0</v>
      </c>
    </row>
    <row r="47" spans="1:12" ht="126" customHeight="1">
      <c r="A47" s="8" t="s">
        <v>56</v>
      </c>
      <c r="B47" s="36" t="s">
        <v>29</v>
      </c>
      <c r="C47" s="55">
        <f t="shared" si="10"/>
        <v>10000</v>
      </c>
      <c r="D47" s="55"/>
      <c r="E47" s="55"/>
      <c r="F47" s="55">
        <v>10000</v>
      </c>
      <c r="G47" s="55">
        <f t="shared" si="11"/>
        <v>0</v>
      </c>
      <c r="H47" s="55"/>
      <c r="I47" s="55"/>
      <c r="J47" s="55"/>
      <c r="K47" s="55">
        <f t="shared" si="1"/>
        <v>-10000</v>
      </c>
      <c r="L47" s="12">
        <f t="shared" si="2"/>
        <v>0</v>
      </c>
    </row>
    <row r="48" spans="1:12" ht="48.75" customHeight="1">
      <c r="A48" s="8" t="s">
        <v>69</v>
      </c>
      <c r="B48" s="36"/>
      <c r="C48" s="55">
        <f t="shared" si="10"/>
        <v>799.6</v>
      </c>
      <c r="D48" s="55"/>
      <c r="E48" s="55"/>
      <c r="F48" s="55">
        <v>799.6</v>
      </c>
      <c r="G48" s="55">
        <f t="shared" si="11"/>
        <v>0</v>
      </c>
      <c r="H48" s="55"/>
      <c r="I48" s="55"/>
      <c r="J48" s="55"/>
      <c r="K48" s="55">
        <f t="shared" si="1"/>
        <v>-799.6</v>
      </c>
      <c r="L48" s="12">
        <f t="shared" si="2"/>
        <v>0</v>
      </c>
    </row>
    <row r="49" spans="1:12" ht="66.75" customHeight="1">
      <c r="A49" s="8" t="s">
        <v>48</v>
      </c>
      <c r="B49" s="36" t="s">
        <v>29</v>
      </c>
      <c r="C49" s="55">
        <f t="shared" si="10"/>
        <v>1500</v>
      </c>
      <c r="D49" s="55"/>
      <c r="E49" s="55"/>
      <c r="F49" s="55">
        <v>1500</v>
      </c>
      <c r="G49" s="55">
        <f>H49+I49+J49</f>
        <v>0</v>
      </c>
      <c r="H49" s="55"/>
      <c r="I49" s="55"/>
      <c r="J49" s="58"/>
      <c r="K49" s="55">
        <f t="shared" si="1"/>
        <v>-1500</v>
      </c>
      <c r="L49" s="12">
        <f t="shared" si="2"/>
        <v>0</v>
      </c>
    </row>
    <row r="50" spans="1:12" ht="47.25" customHeight="1">
      <c r="A50" s="9" t="s">
        <v>69</v>
      </c>
      <c r="B50" s="36"/>
      <c r="C50" s="55">
        <f>C51</f>
        <v>1500</v>
      </c>
      <c r="D50" s="55">
        <f>D51</f>
        <v>0</v>
      </c>
      <c r="E50" s="55">
        <f>E51</f>
        <v>0</v>
      </c>
      <c r="F50" s="55">
        <v>1500</v>
      </c>
      <c r="G50" s="55">
        <f t="shared" si="11"/>
        <v>0</v>
      </c>
      <c r="H50" s="55">
        <f>H51</f>
        <v>0</v>
      </c>
      <c r="I50" s="55">
        <f>I51</f>
        <v>0</v>
      </c>
      <c r="J50" s="59"/>
      <c r="K50" s="55">
        <f t="shared" si="1"/>
        <v>-1500</v>
      </c>
      <c r="L50" s="32">
        <f t="shared" si="2"/>
        <v>0</v>
      </c>
    </row>
    <row r="51" spans="1:12" ht="62.25" customHeight="1">
      <c r="A51" s="9" t="s">
        <v>78</v>
      </c>
      <c r="B51" s="36" t="s">
        <v>29</v>
      </c>
      <c r="C51" s="55">
        <f>D51+E51+F51</f>
        <v>1500</v>
      </c>
      <c r="D51" s="55"/>
      <c r="E51" s="55"/>
      <c r="F51" s="55">
        <v>1500</v>
      </c>
      <c r="G51" s="55">
        <f t="shared" si="11"/>
        <v>0</v>
      </c>
      <c r="H51" s="55"/>
      <c r="I51" s="55"/>
      <c r="J51" s="55"/>
      <c r="K51" s="55">
        <f t="shared" si="1"/>
        <v>-1500</v>
      </c>
      <c r="L51" s="12">
        <f t="shared" si="2"/>
        <v>0</v>
      </c>
    </row>
    <row r="52" spans="1:12" ht="46.5" customHeight="1">
      <c r="A52" s="9" t="s">
        <v>69</v>
      </c>
      <c r="B52" s="36"/>
      <c r="C52" s="55">
        <f>D52+E52+F52</f>
        <v>1500</v>
      </c>
      <c r="D52" s="55"/>
      <c r="E52" s="55"/>
      <c r="F52" s="55">
        <v>1500</v>
      </c>
      <c r="G52" s="55">
        <f>H52+I52+J52</f>
        <v>0</v>
      </c>
      <c r="H52" s="55"/>
      <c r="I52" s="55"/>
      <c r="J52" s="55"/>
      <c r="K52" s="55">
        <f t="shared" si="1"/>
        <v>-1500</v>
      </c>
      <c r="L52" s="12">
        <f t="shared" si="2"/>
        <v>0</v>
      </c>
    </row>
    <row r="53" spans="1:12" ht="29.25" customHeight="1">
      <c r="A53" s="10" t="s">
        <v>40</v>
      </c>
      <c r="B53" s="36"/>
      <c r="C53" s="55">
        <f aca="true" t="shared" si="12" ref="C53:J53">C54</f>
        <v>10300</v>
      </c>
      <c r="D53" s="55">
        <f t="shared" si="12"/>
        <v>0</v>
      </c>
      <c r="E53" s="55">
        <f t="shared" si="12"/>
        <v>10300</v>
      </c>
      <c r="F53" s="55">
        <f t="shared" si="12"/>
        <v>0</v>
      </c>
      <c r="G53" s="55">
        <f t="shared" si="11"/>
        <v>0</v>
      </c>
      <c r="H53" s="55">
        <f t="shared" si="12"/>
        <v>0</v>
      </c>
      <c r="I53" s="55">
        <f t="shared" si="12"/>
        <v>0</v>
      </c>
      <c r="J53" s="55">
        <f t="shared" si="12"/>
        <v>0</v>
      </c>
      <c r="K53" s="55">
        <f t="shared" si="1"/>
        <v>-10300</v>
      </c>
      <c r="L53" s="12">
        <f t="shared" si="2"/>
        <v>0</v>
      </c>
    </row>
    <row r="54" spans="1:12" ht="37.5" customHeight="1">
      <c r="A54" s="9" t="s">
        <v>106</v>
      </c>
      <c r="B54" s="36" t="s">
        <v>29</v>
      </c>
      <c r="C54" s="55">
        <f>D54+E54+F54</f>
        <v>10300</v>
      </c>
      <c r="D54" s="55"/>
      <c r="E54" s="55">
        <v>10300</v>
      </c>
      <c r="F54" s="55"/>
      <c r="G54" s="55">
        <f t="shared" si="11"/>
        <v>0</v>
      </c>
      <c r="H54" s="55"/>
      <c r="I54" s="55"/>
      <c r="J54" s="55"/>
      <c r="K54" s="55">
        <f t="shared" si="1"/>
        <v>-10300</v>
      </c>
      <c r="L54" s="12">
        <f t="shared" si="2"/>
        <v>0</v>
      </c>
    </row>
    <row r="55" spans="1:12" ht="24" customHeight="1">
      <c r="A55" s="33" t="s">
        <v>18</v>
      </c>
      <c r="B55" s="38"/>
      <c r="C55" s="56">
        <f aca="true" t="shared" si="13" ref="C55:F56">C56</f>
        <v>27667.2</v>
      </c>
      <c r="D55" s="56">
        <f t="shared" si="13"/>
        <v>0</v>
      </c>
      <c r="E55" s="56">
        <f t="shared" si="13"/>
        <v>27667.2</v>
      </c>
      <c r="F55" s="56">
        <f t="shared" si="13"/>
        <v>0</v>
      </c>
      <c r="G55" s="60">
        <f>H55+I55+J55</f>
        <v>0</v>
      </c>
      <c r="H55" s="56">
        <f aca="true" t="shared" si="14" ref="H55:J56">H56</f>
        <v>0</v>
      </c>
      <c r="I55" s="56">
        <f t="shared" si="14"/>
        <v>0</v>
      </c>
      <c r="J55" s="56">
        <f t="shared" si="14"/>
        <v>0</v>
      </c>
      <c r="K55" s="56">
        <f t="shared" si="1"/>
        <v>-27667.2</v>
      </c>
      <c r="L55" s="13">
        <f t="shared" si="2"/>
        <v>0</v>
      </c>
    </row>
    <row r="56" spans="1:12" ht="24" customHeight="1">
      <c r="A56" s="10" t="s">
        <v>34</v>
      </c>
      <c r="B56" s="36"/>
      <c r="C56" s="55">
        <f t="shared" si="13"/>
        <v>27667.2</v>
      </c>
      <c r="D56" s="55">
        <f t="shared" si="13"/>
        <v>0</v>
      </c>
      <c r="E56" s="55">
        <f t="shared" si="13"/>
        <v>27667.2</v>
      </c>
      <c r="F56" s="55">
        <f t="shared" si="13"/>
        <v>0</v>
      </c>
      <c r="G56" s="55">
        <f>H56+I56+J56</f>
        <v>0</v>
      </c>
      <c r="H56" s="55">
        <f t="shared" si="14"/>
        <v>0</v>
      </c>
      <c r="I56" s="55">
        <f t="shared" si="14"/>
        <v>0</v>
      </c>
      <c r="J56" s="55">
        <f t="shared" si="14"/>
        <v>0</v>
      </c>
      <c r="K56" s="50">
        <f t="shared" si="1"/>
        <v>-27667.2</v>
      </c>
      <c r="L56" s="32">
        <f t="shared" si="2"/>
        <v>0</v>
      </c>
    </row>
    <row r="57" spans="1:12" ht="35.25" customHeight="1">
      <c r="A57" s="9" t="s">
        <v>35</v>
      </c>
      <c r="B57" s="36" t="s">
        <v>29</v>
      </c>
      <c r="C57" s="55">
        <f>D57+E57+F57</f>
        <v>27667.2</v>
      </c>
      <c r="D57" s="55"/>
      <c r="E57" s="55">
        <v>27667.2</v>
      </c>
      <c r="F57" s="55"/>
      <c r="G57" s="55">
        <f>H57+I57+J57</f>
        <v>0</v>
      </c>
      <c r="H57" s="55"/>
      <c r="I57" s="55"/>
      <c r="J57" s="55"/>
      <c r="K57" s="50">
        <f t="shared" si="1"/>
        <v>-27667.2</v>
      </c>
      <c r="L57" s="32">
        <f t="shared" si="2"/>
        <v>0</v>
      </c>
    </row>
    <row r="58" spans="1:12" ht="35.25" customHeight="1">
      <c r="A58" s="6" t="s">
        <v>32</v>
      </c>
      <c r="B58" s="6"/>
      <c r="C58" s="56">
        <f aca="true" t="shared" si="15" ref="C58:J58">C59+C62</f>
        <v>41312.2</v>
      </c>
      <c r="D58" s="56">
        <f t="shared" si="15"/>
        <v>0</v>
      </c>
      <c r="E58" s="56">
        <f t="shared" si="15"/>
        <v>0</v>
      </c>
      <c r="F58" s="56">
        <f t="shared" si="15"/>
        <v>41312.2</v>
      </c>
      <c r="G58" s="56">
        <f t="shared" si="15"/>
        <v>4170.6</v>
      </c>
      <c r="H58" s="56">
        <f t="shared" si="15"/>
        <v>0</v>
      </c>
      <c r="I58" s="56">
        <f t="shared" si="15"/>
        <v>0</v>
      </c>
      <c r="J58" s="56">
        <f t="shared" si="15"/>
        <v>4170.6</v>
      </c>
      <c r="K58" s="56">
        <f t="shared" si="1"/>
        <v>-37141.6</v>
      </c>
      <c r="L58" s="13">
        <f t="shared" si="2"/>
        <v>10.095322931240652</v>
      </c>
    </row>
    <row r="59" spans="1:12" ht="17.25" customHeight="1">
      <c r="A59" s="7" t="s">
        <v>49</v>
      </c>
      <c r="B59" s="19"/>
      <c r="C59" s="50">
        <f aca="true" t="shared" si="16" ref="C59:J59">C60+C61</f>
        <v>8600</v>
      </c>
      <c r="D59" s="50">
        <f t="shared" si="16"/>
        <v>0</v>
      </c>
      <c r="E59" s="50">
        <f t="shared" si="16"/>
        <v>0</v>
      </c>
      <c r="F59" s="50">
        <f t="shared" si="16"/>
        <v>8600</v>
      </c>
      <c r="G59" s="50">
        <f t="shared" si="16"/>
        <v>0</v>
      </c>
      <c r="H59" s="50">
        <f t="shared" si="16"/>
        <v>0</v>
      </c>
      <c r="I59" s="50">
        <f t="shared" si="16"/>
        <v>0</v>
      </c>
      <c r="J59" s="50">
        <f t="shared" si="16"/>
        <v>0</v>
      </c>
      <c r="K59" s="50">
        <f t="shared" si="1"/>
        <v>-8600</v>
      </c>
      <c r="L59" s="32">
        <f t="shared" si="2"/>
        <v>0</v>
      </c>
    </row>
    <row r="60" spans="1:12" ht="39.75" customHeight="1">
      <c r="A60" s="8" t="s">
        <v>50</v>
      </c>
      <c r="B60" s="36" t="s">
        <v>29</v>
      </c>
      <c r="C60" s="55">
        <f>D60+E60+F60</f>
        <v>6600</v>
      </c>
      <c r="D60" s="55"/>
      <c r="E60" s="55"/>
      <c r="F60" s="55">
        <v>6600</v>
      </c>
      <c r="G60" s="55">
        <f>H60+I60+J60</f>
        <v>0</v>
      </c>
      <c r="H60" s="55"/>
      <c r="I60" s="55"/>
      <c r="J60" s="55"/>
      <c r="K60" s="55">
        <f t="shared" si="1"/>
        <v>-6600</v>
      </c>
      <c r="L60" s="12">
        <f t="shared" si="2"/>
        <v>0</v>
      </c>
    </row>
    <row r="61" spans="1:12" ht="75.75" customHeight="1">
      <c r="A61" s="44" t="s">
        <v>73</v>
      </c>
      <c r="B61" s="36" t="s">
        <v>29</v>
      </c>
      <c r="C61" s="55">
        <f>D61+E61+F61</f>
        <v>2000</v>
      </c>
      <c r="D61" s="55"/>
      <c r="E61" s="55"/>
      <c r="F61" s="55">
        <v>2000</v>
      </c>
      <c r="G61" s="55">
        <f>H61+I61+J61</f>
        <v>0</v>
      </c>
      <c r="H61" s="55"/>
      <c r="I61" s="55"/>
      <c r="J61" s="55"/>
      <c r="K61" s="55">
        <f t="shared" si="1"/>
        <v>-2000</v>
      </c>
      <c r="L61" s="12">
        <f t="shared" si="2"/>
        <v>0</v>
      </c>
    </row>
    <row r="62" spans="1:12" ht="27" customHeight="1">
      <c r="A62" s="7" t="s">
        <v>33</v>
      </c>
      <c r="B62" s="36"/>
      <c r="C62" s="50">
        <f aca="true" t="shared" si="17" ref="C62:J62">C63+C65+C67+C69+C70+C71</f>
        <v>32712.2</v>
      </c>
      <c r="D62" s="50">
        <f t="shared" si="17"/>
        <v>0</v>
      </c>
      <c r="E62" s="50">
        <f t="shared" si="17"/>
        <v>0</v>
      </c>
      <c r="F62" s="50">
        <f t="shared" si="17"/>
        <v>32712.2</v>
      </c>
      <c r="G62" s="50">
        <f t="shared" si="17"/>
        <v>4170.6</v>
      </c>
      <c r="H62" s="50">
        <f t="shared" si="17"/>
        <v>0</v>
      </c>
      <c r="I62" s="50">
        <f t="shared" si="17"/>
        <v>0</v>
      </c>
      <c r="J62" s="50">
        <f t="shared" si="17"/>
        <v>4170.6</v>
      </c>
      <c r="K62" s="50">
        <f t="shared" si="1"/>
        <v>-28541.6</v>
      </c>
      <c r="L62" s="32">
        <f t="shared" si="2"/>
        <v>12.749371794009576</v>
      </c>
    </row>
    <row r="63" spans="1:12" ht="81" customHeight="1">
      <c r="A63" s="47" t="s">
        <v>51</v>
      </c>
      <c r="B63" s="36" t="s">
        <v>29</v>
      </c>
      <c r="C63" s="55">
        <f aca="true" t="shared" si="18" ref="C63:C71">D63+E63+F63</f>
        <v>5300</v>
      </c>
      <c r="D63" s="55"/>
      <c r="E63" s="55"/>
      <c r="F63" s="55">
        <v>5300</v>
      </c>
      <c r="G63" s="55">
        <f>H63+I63+J63</f>
        <v>2767.5</v>
      </c>
      <c r="H63" s="55"/>
      <c r="I63" s="55"/>
      <c r="J63" s="55">
        <v>2767.5</v>
      </c>
      <c r="K63" s="50">
        <f t="shared" si="1"/>
        <v>-2532.5</v>
      </c>
      <c r="L63" s="32">
        <f t="shared" si="2"/>
        <v>52.21698113207547</v>
      </c>
    </row>
    <row r="64" spans="1:12" ht="51.75" customHeight="1">
      <c r="A64" s="8" t="s">
        <v>74</v>
      </c>
      <c r="B64" s="36"/>
      <c r="C64" s="55">
        <f t="shared" si="18"/>
        <v>2800</v>
      </c>
      <c r="D64" s="55"/>
      <c r="E64" s="55"/>
      <c r="F64" s="55">
        <v>2800</v>
      </c>
      <c r="G64" s="55">
        <f aca="true" t="shared" si="19" ref="G64:G71">H64+I64+J64</f>
        <v>2767.5</v>
      </c>
      <c r="H64" s="55"/>
      <c r="I64" s="55"/>
      <c r="J64" s="55">
        <v>2767.5</v>
      </c>
      <c r="K64" s="50">
        <f t="shared" si="1"/>
        <v>-32.5</v>
      </c>
      <c r="L64" s="32">
        <f t="shared" si="2"/>
        <v>98.83928571428572</v>
      </c>
    </row>
    <row r="65" spans="1:12" ht="63.75" customHeight="1">
      <c r="A65" s="45" t="s">
        <v>52</v>
      </c>
      <c r="B65" s="36" t="s">
        <v>29</v>
      </c>
      <c r="C65" s="55">
        <f t="shared" si="18"/>
        <v>12509</v>
      </c>
      <c r="D65" s="55"/>
      <c r="E65" s="55"/>
      <c r="F65" s="55">
        <v>12509</v>
      </c>
      <c r="G65" s="55">
        <f t="shared" si="19"/>
        <v>0</v>
      </c>
      <c r="H65" s="55"/>
      <c r="I65" s="55"/>
      <c r="J65" s="55"/>
      <c r="K65" s="50">
        <f t="shared" si="1"/>
        <v>-12509</v>
      </c>
      <c r="L65" s="32">
        <f t="shared" si="2"/>
        <v>0</v>
      </c>
    </row>
    <row r="66" spans="1:12" ht="48" customHeight="1">
      <c r="A66" s="44" t="s">
        <v>75</v>
      </c>
      <c r="B66" s="36"/>
      <c r="C66" s="55">
        <f t="shared" si="18"/>
        <v>1778</v>
      </c>
      <c r="D66" s="55"/>
      <c r="E66" s="55"/>
      <c r="F66" s="55">
        <v>1778</v>
      </c>
      <c r="G66" s="55">
        <f t="shared" si="19"/>
        <v>0</v>
      </c>
      <c r="H66" s="55"/>
      <c r="I66" s="55"/>
      <c r="J66" s="55"/>
      <c r="K66" s="50">
        <f t="shared" si="1"/>
        <v>-1778</v>
      </c>
      <c r="L66" s="32">
        <f t="shared" si="2"/>
        <v>0</v>
      </c>
    </row>
    <row r="67" spans="1:12" ht="63.75" customHeight="1">
      <c r="A67" s="44" t="s">
        <v>53</v>
      </c>
      <c r="B67" s="36" t="s">
        <v>29</v>
      </c>
      <c r="C67" s="55">
        <f t="shared" si="18"/>
        <v>10000</v>
      </c>
      <c r="D67" s="55"/>
      <c r="E67" s="55"/>
      <c r="F67" s="55">
        <v>10000</v>
      </c>
      <c r="G67" s="55">
        <f t="shared" si="19"/>
        <v>0</v>
      </c>
      <c r="H67" s="55"/>
      <c r="I67" s="55"/>
      <c r="J67" s="55"/>
      <c r="K67" s="50">
        <f t="shared" si="1"/>
        <v>-10000</v>
      </c>
      <c r="L67" s="32">
        <f t="shared" si="2"/>
        <v>0</v>
      </c>
    </row>
    <row r="68" spans="1:12" ht="45" customHeight="1">
      <c r="A68" s="44" t="s">
        <v>76</v>
      </c>
      <c r="B68" s="36"/>
      <c r="C68" s="55">
        <f t="shared" si="18"/>
        <v>2500</v>
      </c>
      <c r="D68" s="55"/>
      <c r="E68" s="55"/>
      <c r="F68" s="55">
        <v>2500</v>
      </c>
      <c r="G68" s="55">
        <f t="shared" si="19"/>
        <v>0</v>
      </c>
      <c r="H68" s="55"/>
      <c r="I68" s="55"/>
      <c r="J68" s="55"/>
      <c r="K68" s="50">
        <f t="shared" si="1"/>
        <v>-2500</v>
      </c>
      <c r="L68" s="32">
        <f t="shared" si="2"/>
        <v>0</v>
      </c>
    </row>
    <row r="69" spans="1:12" ht="93" customHeight="1">
      <c r="A69" s="44" t="s">
        <v>79</v>
      </c>
      <c r="B69" s="36" t="s">
        <v>29</v>
      </c>
      <c r="C69" s="55">
        <f t="shared" si="18"/>
        <v>1500</v>
      </c>
      <c r="D69" s="55"/>
      <c r="E69" s="55"/>
      <c r="F69" s="55">
        <v>1500</v>
      </c>
      <c r="G69" s="55">
        <f>H69+I69+J69</f>
        <v>0</v>
      </c>
      <c r="H69" s="55"/>
      <c r="I69" s="55"/>
      <c r="J69" s="55"/>
      <c r="K69" s="50">
        <f t="shared" si="1"/>
        <v>-1500</v>
      </c>
      <c r="L69" s="32">
        <f t="shared" si="2"/>
        <v>0</v>
      </c>
    </row>
    <row r="70" spans="1:12" ht="53.25" customHeight="1">
      <c r="A70" s="44" t="s">
        <v>77</v>
      </c>
      <c r="B70" s="36" t="s">
        <v>29</v>
      </c>
      <c r="C70" s="55">
        <f t="shared" si="18"/>
        <v>2000</v>
      </c>
      <c r="D70" s="55"/>
      <c r="E70" s="55"/>
      <c r="F70" s="55">
        <v>2000</v>
      </c>
      <c r="G70" s="55">
        <f t="shared" si="19"/>
        <v>0</v>
      </c>
      <c r="H70" s="55"/>
      <c r="I70" s="55"/>
      <c r="J70" s="55"/>
      <c r="K70" s="50">
        <f t="shared" si="1"/>
        <v>-2000</v>
      </c>
      <c r="L70" s="32">
        <f t="shared" si="2"/>
        <v>0</v>
      </c>
    </row>
    <row r="71" spans="1:12" ht="63" customHeight="1">
      <c r="A71" s="44" t="s">
        <v>97</v>
      </c>
      <c r="B71" s="36" t="s">
        <v>29</v>
      </c>
      <c r="C71" s="55">
        <f t="shared" si="18"/>
        <v>1403.2</v>
      </c>
      <c r="D71" s="55"/>
      <c r="E71" s="55"/>
      <c r="F71" s="55">
        <v>1403.2</v>
      </c>
      <c r="G71" s="55">
        <f t="shared" si="19"/>
        <v>1403.1</v>
      </c>
      <c r="H71" s="55"/>
      <c r="I71" s="55"/>
      <c r="J71" s="55">
        <v>1403.1</v>
      </c>
      <c r="K71" s="50">
        <f t="shared" si="1"/>
        <v>-0.10000000000013642</v>
      </c>
      <c r="L71" s="32">
        <f t="shared" si="2"/>
        <v>99.99287343215506</v>
      </c>
    </row>
    <row r="72" spans="1:12" s="5" customFormat="1" ht="33.75" customHeight="1">
      <c r="A72" s="6" t="s">
        <v>19</v>
      </c>
      <c r="B72" s="6"/>
      <c r="C72" s="56">
        <f aca="true" t="shared" si="20" ref="C72:J72">C9+C18+C29+C55+C58</f>
        <v>648785.8999999999</v>
      </c>
      <c r="D72" s="56">
        <f t="shared" si="20"/>
        <v>0</v>
      </c>
      <c r="E72" s="56">
        <f t="shared" si="20"/>
        <v>91442.3</v>
      </c>
      <c r="F72" s="56">
        <f t="shared" si="20"/>
        <v>557343.6</v>
      </c>
      <c r="G72" s="56">
        <f t="shared" si="20"/>
        <v>38095.2</v>
      </c>
      <c r="H72" s="56">
        <f t="shared" si="20"/>
        <v>0</v>
      </c>
      <c r="I72" s="56">
        <f t="shared" si="20"/>
        <v>0</v>
      </c>
      <c r="J72" s="56">
        <f t="shared" si="20"/>
        <v>38095.2</v>
      </c>
      <c r="K72" s="56">
        <f t="shared" si="1"/>
        <v>-610690.7</v>
      </c>
      <c r="L72" s="13">
        <f t="shared" si="2"/>
        <v>5.871767558450331</v>
      </c>
    </row>
    <row r="74" spans="1:4" ht="17.25" customHeight="1">
      <c r="A74" s="18" t="s">
        <v>22</v>
      </c>
      <c r="D74" s="18" t="s">
        <v>26</v>
      </c>
    </row>
    <row r="75" ht="33" customHeight="1">
      <c r="A75" s="1" t="s">
        <v>31</v>
      </c>
    </row>
    <row r="76" ht="15">
      <c r="B76" s="18"/>
    </row>
  </sheetData>
  <sheetProtection/>
  <mergeCells count="14">
    <mergeCell ref="K5:K6"/>
    <mergeCell ref="L5:L6"/>
    <mergeCell ref="C6:C7"/>
    <mergeCell ref="D6:F6"/>
    <mergeCell ref="G6:G7"/>
    <mergeCell ref="H6:J6"/>
    <mergeCell ref="A5:A7"/>
    <mergeCell ref="B5:B7"/>
    <mergeCell ref="C5:F5"/>
    <mergeCell ref="G5:J5"/>
    <mergeCell ref="A1:L1"/>
    <mergeCell ref="A2:L2"/>
    <mergeCell ref="A3:F3"/>
    <mergeCell ref="A4:L4"/>
  </mergeCells>
  <printOptions/>
  <pageMargins left="0.74" right="0.17" top="0.17" bottom="0.17" header="0.48" footer="0.25"/>
  <pageSetup fitToHeight="2" horizontalDpi="600" verticalDpi="600" orientation="landscape" paperSize="9" scale="60" r:id="rId1"/>
  <rowBreaks count="2" manualBreakCount="2">
    <brk id="27" max="11" man="1"/>
    <brk id="42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B79"/>
  <sheetViews>
    <sheetView showZeros="0" view="pageBreakPreview" zoomScale="75" zoomScaleSheetLayoutView="75" zoomScalePageLayoutView="0" workbookViewId="0" topLeftCell="A1">
      <pane xSplit="1" ySplit="8" topLeftCell="B60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J38" sqref="J38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10.1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8" customHeight="1">
      <c r="A2" s="64" t="s">
        <v>107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4" ht="15.75" customHeight="1">
      <c r="A3" s="68"/>
      <c r="B3" s="68"/>
      <c r="C3" s="68"/>
      <c r="D3" s="68"/>
      <c r="E3" s="68"/>
      <c r="F3" s="68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71" t="s">
        <v>30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9" t="s">
        <v>21</v>
      </c>
      <c r="B5" s="65" t="s">
        <v>28</v>
      </c>
      <c r="C5" s="70" t="s">
        <v>2</v>
      </c>
      <c r="D5" s="70"/>
      <c r="E5" s="70"/>
      <c r="F5" s="70"/>
      <c r="G5" s="74" t="s">
        <v>108</v>
      </c>
      <c r="H5" s="75"/>
      <c r="I5" s="75"/>
      <c r="J5" s="76"/>
      <c r="K5" s="65" t="s">
        <v>23</v>
      </c>
      <c r="L5" s="72" t="s">
        <v>25</v>
      </c>
    </row>
    <row r="6" spans="1:12" ht="29.25" customHeight="1">
      <c r="A6" s="69"/>
      <c r="B6" s="66"/>
      <c r="C6" s="70" t="s">
        <v>8</v>
      </c>
      <c r="D6" s="70" t="s">
        <v>9</v>
      </c>
      <c r="E6" s="70"/>
      <c r="F6" s="70"/>
      <c r="G6" s="77" t="s">
        <v>8</v>
      </c>
      <c r="H6" s="74" t="s">
        <v>9</v>
      </c>
      <c r="I6" s="75"/>
      <c r="J6" s="76"/>
      <c r="K6" s="67"/>
      <c r="L6" s="73"/>
    </row>
    <row r="7" spans="1:12" ht="30.75" customHeight="1">
      <c r="A7" s="69"/>
      <c r="B7" s="67"/>
      <c r="C7" s="70"/>
      <c r="D7" s="20" t="s">
        <v>10</v>
      </c>
      <c r="E7" s="20" t="s">
        <v>11</v>
      </c>
      <c r="F7" s="20" t="s">
        <v>12</v>
      </c>
      <c r="G7" s="78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22">
        <f aca="true" t="shared" si="0" ref="C9:J9">C10+C15</f>
        <v>152000000</v>
      </c>
      <c r="D9" s="22">
        <f t="shared" si="0"/>
        <v>0</v>
      </c>
      <c r="E9" s="22">
        <f t="shared" si="0"/>
        <v>2000000</v>
      </c>
      <c r="F9" s="22">
        <f t="shared" si="0"/>
        <v>150000000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31">
        <f aca="true" t="shared" si="1" ref="K9:K75">G9-C9</f>
        <v>-152000000</v>
      </c>
      <c r="L9" s="29">
        <f aca="true" t="shared" si="2" ref="L9:L75">G9/C9*100</f>
        <v>0</v>
      </c>
    </row>
    <row r="10" spans="1:12" ht="21" customHeight="1">
      <c r="A10" s="7" t="s">
        <v>39</v>
      </c>
      <c r="B10" s="19"/>
      <c r="C10" s="27">
        <f>C11+C12+C13+C14</f>
        <v>135000000</v>
      </c>
      <c r="D10" s="27">
        <f aca="true" t="shared" si="3" ref="D10:J10">D11+D12+D13+D14</f>
        <v>0</v>
      </c>
      <c r="E10" s="27">
        <f t="shared" si="3"/>
        <v>0</v>
      </c>
      <c r="F10" s="27">
        <f t="shared" si="3"/>
        <v>135000000</v>
      </c>
      <c r="G10" s="27">
        <f t="shared" si="3"/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3">
        <f t="shared" si="1"/>
        <v>-135000000</v>
      </c>
      <c r="L10" s="30">
        <f t="shared" si="2"/>
        <v>0</v>
      </c>
    </row>
    <row r="11" spans="1:12" ht="66.75" customHeight="1">
      <c r="A11" s="61" t="s">
        <v>109</v>
      </c>
      <c r="B11" s="36" t="s">
        <v>29</v>
      </c>
      <c r="C11" s="26">
        <f>D11+E11+F11</f>
        <v>1840000</v>
      </c>
      <c r="D11" s="26"/>
      <c r="E11" s="26"/>
      <c r="F11" s="26">
        <v>1840000</v>
      </c>
      <c r="G11" s="26">
        <f>H11+I11+J11</f>
        <v>0</v>
      </c>
      <c r="H11" s="26"/>
      <c r="I11" s="26"/>
      <c r="J11" s="26"/>
      <c r="K11" s="21">
        <f t="shared" si="1"/>
        <v>-1840000</v>
      </c>
      <c r="L11" s="4">
        <f t="shared" si="2"/>
        <v>0</v>
      </c>
    </row>
    <row r="12" spans="1:12" ht="49.5" customHeight="1">
      <c r="A12" s="16" t="s">
        <v>3</v>
      </c>
      <c r="B12" s="62" t="s">
        <v>110</v>
      </c>
      <c r="C12" s="24">
        <f>D12+E12+F12</f>
        <v>28160000</v>
      </c>
      <c r="D12" s="24"/>
      <c r="E12" s="24"/>
      <c r="F12" s="24">
        <v>28160000</v>
      </c>
      <c r="G12" s="24">
        <f>H12+I12+J12</f>
        <v>0</v>
      </c>
      <c r="H12" s="24"/>
      <c r="I12" s="24"/>
      <c r="J12" s="24"/>
      <c r="K12" s="21">
        <f t="shared" si="1"/>
        <v>-28160000</v>
      </c>
      <c r="L12" s="4">
        <f t="shared" si="2"/>
        <v>0</v>
      </c>
    </row>
    <row r="13" spans="1:12" ht="63.75" customHeight="1">
      <c r="A13" s="16" t="s">
        <v>4</v>
      </c>
      <c r="B13" s="62" t="s">
        <v>110</v>
      </c>
      <c r="C13" s="24">
        <f>D13+E13+F13</f>
        <v>45000000</v>
      </c>
      <c r="D13" s="24"/>
      <c r="E13" s="24"/>
      <c r="F13" s="24">
        <v>45000000</v>
      </c>
      <c r="G13" s="24">
        <f aca="true" t="shared" si="4" ref="G13:G18">H13+I13+J13</f>
        <v>0</v>
      </c>
      <c r="H13" s="24"/>
      <c r="I13" s="24"/>
      <c r="J13" s="24"/>
      <c r="K13" s="21">
        <f t="shared" si="1"/>
        <v>-45000000</v>
      </c>
      <c r="L13" s="4">
        <f t="shared" si="2"/>
        <v>0</v>
      </c>
    </row>
    <row r="14" spans="1:12" ht="48" customHeight="1">
      <c r="A14" s="16" t="s">
        <v>5</v>
      </c>
      <c r="B14" s="62" t="s">
        <v>110</v>
      </c>
      <c r="C14" s="24">
        <f>D14+E14+F14</f>
        <v>60000000</v>
      </c>
      <c r="D14" s="24"/>
      <c r="E14" s="24"/>
      <c r="F14" s="24">
        <v>60000000</v>
      </c>
      <c r="G14" s="24">
        <f t="shared" si="4"/>
        <v>0</v>
      </c>
      <c r="H14" s="24"/>
      <c r="I14" s="24"/>
      <c r="J14" s="24"/>
      <c r="K14" s="21">
        <f t="shared" si="1"/>
        <v>-60000000</v>
      </c>
      <c r="L14" s="4">
        <f t="shared" si="2"/>
        <v>0</v>
      </c>
    </row>
    <row r="15" spans="1:12" ht="43.5" customHeight="1">
      <c r="A15" s="40" t="s">
        <v>6</v>
      </c>
      <c r="B15" s="36"/>
      <c r="C15" s="25">
        <f aca="true" t="shared" si="5" ref="C15:J15">C16+C17</f>
        <v>17000000</v>
      </c>
      <c r="D15" s="25">
        <f t="shared" si="5"/>
        <v>0</v>
      </c>
      <c r="E15" s="25">
        <f t="shared" si="5"/>
        <v>2000000</v>
      </c>
      <c r="F15" s="25">
        <f t="shared" si="5"/>
        <v>15000000</v>
      </c>
      <c r="G15" s="24">
        <f t="shared" si="4"/>
        <v>0</v>
      </c>
      <c r="H15" s="25">
        <f t="shared" si="5"/>
        <v>0</v>
      </c>
      <c r="I15" s="25">
        <f t="shared" si="5"/>
        <v>0</v>
      </c>
      <c r="J15" s="25">
        <f t="shared" si="5"/>
        <v>0</v>
      </c>
      <c r="K15" s="21">
        <f t="shared" si="1"/>
        <v>-17000000</v>
      </c>
      <c r="L15" s="4">
        <f t="shared" si="2"/>
        <v>0</v>
      </c>
    </row>
    <row r="16" spans="1:12" ht="48.75" customHeight="1">
      <c r="A16" s="16" t="s">
        <v>7</v>
      </c>
      <c r="B16" s="36" t="s">
        <v>29</v>
      </c>
      <c r="C16" s="24">
        <f>D16+E16+F16</f>
        <v>15000000</v>
      </c>
      <c r="D16" s="24"/>
      <c r="E16" s="24"/>
      <c r="F16" s="24">
        <v>15000000</v>
      </c>
      <c r="G16" s="24">
        <f t="shared" si="4"/>
        <v>0</v>
      </c>
      <c r="H16" s="24"/>
      <c r="I16" s="24"/>
      <c r="J16" s="24"/>
      <c r="K16" s="21">
        <f t="shared" si="1"/>
        <v>-15000000</v>
      </c>
      <c r="L16" s="4">
        <f t="shared" si="2"/>
        <v>0</v>
      </c>
    </row>
    <row r="17" spans="1:12" ht="48.75" customHeight="1">
      <c r="A17" s="16" t="s">
        <v>92</v>
      </c>
      <c r="B17" s="36" t="s">
        <v>29</v>
      </c>
      <c r="C17" s="24">
        <f>D17+E17+F17</f>
        <v>2000000</v>
      </c>
      <c r="D17" s="24"/>
      <c r="E17" s="24">
        <v>2000000</v>
      </c>
      <c r="F17" s="24"/>
      <c r="G17" s="24">
        <f t="shared" si="4"/>
        <v>0</v>
      </c>
      <c r="H17" s="24"/>
      <c r="I17" s="24"/>
      <c r="J17" s="24"/>
      <c r="K17" s="21">
        <f t="shared" si="1"/>
        <v>-2000000</v>
      </c>
      <c r="L17" s="4">
        <f t="shared" si="2"/>
        <v>0</v>
      </c>
    </row>
    <row r="18" spans="1:12" ht="48.75" customHeight="1">
      <c r="A18" s="16" t="s">
        <v>60</v>
      </c>
      <c r="B18" s="36"/>
      <c r="C18" s="24">
        <f>D18+E18+F18</f>
        <v>2000000</v>
      </c>
      <c r="D18" s="24"/>
      <c r="E18" s="24">
        <v>2000000</v>
      </c>
      <c r="F18" s="24"/>
      <c r="G18" s="24">
        <f t="shared" si="4"/>
        <v>0</v>
      </c>
      <c r="H18" s="24"/>
      <c r="I18" s="24"/>
      <c r="J18" s="24"/>
      <c r="K18" s="21">
        <f t="shared" si="1"/>
        <v>-2000000</v>
      </c>
      <c r="L18" s="4">
        <f t="shared" si="2"/>
        <v>0</v>
      </c>
    </row>
    <row r="19" spans="1:12" ht="30.75" customHeight="1">
      <c r="A19" s="6" t="s">
        <v>16</v>
      </c>
      <c r="B19" s="6"/>
      <c r="C19" s="22">
        <f aca="true" t="shared" si="6" ref="C19:J19">C20+C30</f>
        <v>163138306</v>
      </c>
      <c r="D19" s="22">
        <f t="shared" si="6"/>
        <v>0</v>
      </c>
      <c r="E19" s="22">
        <f t="shared" si="6"/>
        <v>79295157</v>
      </c>
      <c r="F19" s="22">
        <f t="shared" si="6"/>
        <v>83843149</v>
      </c>
      <c r="G19" s="22">
        <f t="shared" si="6"/>
        <v>21851705</v>
      </c>
      <c r="H19" s="22">
        <f t="shared" si="6"/>
        <v>0</v>
      </c>
      <c r="I19" s="22">
        <f t="shared" si="6"/>
        <v>0</v>
      </c>
      <c r="J19" s="22">
        <f t="shared" si="6"/>
        <v>21851705</v>
      </c>
      <c r="K19" s="31">
        <f t="shared" si="1"/>
        <v>-141286601</v>
      </c>
      <c r="L19" s="29">
        <f t="shared" si="2"/>
        <v>13.394588638182867</v>
      </c>
    </row>
    <row r="20" spans="1:12" ht="15.75" customHeight="1">
      <c r="A20" s="7" t="s">
        <v>20</v>
      </c>
      <c r="B20" s="19"/>
      <c r="C20" s="25">
        <f>C21+C22+C29</f>
        <v>114826106</v>
      </c>
      <c r="D20" s="25">
        <f aca="true" t="shared" si="7" ref="D20:J20">D21+D22+D29</f>
        <v>0</v>
      </c>
      <c r="E20" s="25">
        <f t="shared" si="7"/>
        <v>59295157</v>
      </c>
      <c r="F20" s="25">
        <f t="shared" si="7"/>
        <v>55530949</v>
      </c>
      <c r="G20" s="25">
        <f t="shared" si="7"/>
        <v>21851705</v>
      </c>
      <c r="H20" s="25">
        <f t="shared" si="7"/>
        <v>0</v>
      </c>
      <c r="I20" s="25">
        <f t="shared" si="7"/>
        <v>0</v>
      </c>
      <c r="J20" s="25">
        <f t="shared" si="7"/>
        <v>21851705</v>
      </c>
      <c r="K20" s="23">
        <f t="shared" si="1"/>
        <v>-92974401</v>
      </c>
      <c r="L20" s="30">
        <f t="shared" si="2"/>
        <v>19.030258676541724</v>
      </c>
    </row>
    <row r="21" spans="1:12" ht="34.5" customHeight="1">
      <c r="A21" s="9" t="s">
        <v>100</v>
      </c>
      <c r="B21" s="36" t="s">
        <v>29</v>
      </c>
      <c r="C21" s="24">
        <f aca="true" t="shared" si="8" ref="C21:C29">D21+E21+F21</f>
        <v>35000000</v>
      </c>
      <c r="D21" s="24"/>
      <c r="E21" s="24"/>
      <c r="F21" s="24">
        <v>35000000</v>
      </c>
      <c r="G21" s="24">
        <f aca="true" t="shared" si="9" ref="G21:G29">H21+I21+J21</f>
        <v>11195260</v>
      </c>
      <c r="H21" s="24"/>
      <c r="I21" s="24"/>
      <c r="J21" s="24">
        <v>11195260</v>
      </c>
      <c r="K21" s="21">
        <f t="shared" si="1"/>
        <v>-23804740</v>
      </c>
      <c r="L21" s="4">
        <f t="shared" si="2"/>
        <v>31.986457142857144</v>
      </c>
    </row>
    <row r="22" spans="1:12" ht="34.5" customHeight="1">
      <c r="A22" s="9" t="s">
        <v>115</v>
      </c>
      <c r="B22" s="36" t="s">
        <v>29</v>
      </c>
      <c r="C22" s="24">
        <f>C24+C25+C26+C27+C28</f>
        <v>59601006</v>
      </c>
      <c r="D22" s="24">
        <f aca="true" t="shared" si="10" ref="D22:J22">D24+D25+D26+D27+D28</f>
        <v>0</v>
      </c>
      <c r="E22" s="24">
        <f t="shared" si="10"/>
        <v>39070057</v>
      </c>
      <c r="F22" s="24">
        <f t="shared" si="10"/>
        <v>20530949</v>
      </c>
      <c r="G22" s="24">
        <f t="shared" si="10"/>
        <v>10656445</v>
      </c>
      <c r="H22" s="24">
        <f t="shared" si="10"/>
        <v>0</v>
      </c>
      <c r="I22" s="24">
        <f t="shared" si="10"/>
        <v>0</v>
      </c>
      <c r="J22" s="24">
        <f t="shared" si="10"/>
        <v>10656445</v>
      </c>
      <c r="K22" s="21">
        <f t="shared" si="1"/>
        <v>-48944561</v>
      </c>
      <c r="L22" s="4">
        <f t="shared" si="2"/>
        <v>17.87963948125305</v>
      </c>
    </row>
    <row r="23" spans="1:12" ht="24" customHeight="1">
      <c r="A23" s="9" t="s">
        <v>116</v>
      </c>
      <c r="B23" s="36"/>
      <c r="C23" s="24"/>
      <c r="D23" s="24"/>
      <c r="E23" s="24"/>
      <c r="F23" s="24"/>
      <c r="G23" s="24"/>
      <c r="H23" s="24"/>
      <c r="I23" s="24"/>
      <c r="J23" s="24"/>
      <c r="K23" s="21"/>
      <c r="L23" s="4"/>
    </row>
    <row r="24" spans="1:12" ht="24" customHeight="1">
      <c r="A24" s="63" t="s">
        <v>117</v>
      </c>
      <c r="B24" s="36"/>
      <c r="C24" s="24">
        <f t="shared" si="8"/>
        <v>25262471</v>
      </c>
      <c r="D24" s="24"/>
      <c r="E24" s="24">
        <v>25262471</v>
      </c>
      <c r="F24" s="24"/>
      <c r="G24" s="24">
        <f>H24+I24+J24</f>
        <v>0</v>
      </c>
      <c r="H24" s="24"/>
      <c r="I24" s="24"/>
      <c r="J24" s="24"/>
      <c r="K24" s="21">
        <f t="shared" si="1"/>
        <v>-25262471</v>
      </c>
      <c r="L24" s="4"/>
    </row>
    <row r="25" spans="1:12" ht="21" customHeight="1">
      <c r="A25" s="63" t="s">
        <v>118</v>
      </c>
      <c r="B25" s="36"/>
      <c r="C25" s="24">
        <f t="shared" si="8"/>
        <v>8747749</v>
      </c>
      <c r="D25" s="24"/>
      <c r="E25" s="24">
        <v>8340177</v>
      </c>
      <c r="F25" s="24">
        <v>407572</v>
      </c>
      <c r="G25" s="24">
        <f t="shared" si="9"/>
        <v>0</v>
      </c>
      <c r="H25" s="24"/>
      <c r="I25" s="24"/>
      <c r="J25" s="24"/>
      <c r="K25" s="21">
        <f t="shared" si="1"/>
        <v>-8747749</v>
      </c>
      <c r="L25" s="4">
        <f t="shared" si="2"/>
        <v>0</v>
      </c>
    </row>
    <row r="26" spans="1:12" ht="20.25" customHeight="1">
      <c r="A26" s="63" t="s">
        <v>119</v>
      </c>
      <c r="B26" s="36"/>
      <c r="C26" s="24">
        <f t="shared" si="8"/>
        <v>14931380</v>
      </c>
      <c r="D26" s="24"/>
      <c r="E26" s="24">
        <v>5467409</v>
      </c>
      <c r="F26" s="24">
        <v>9463971</v>
      </c>
      <c r="G26" s="24">
        <f t="shared" si="9"/>
        <v>0</v>
      </c>
      <c r="H26" s="24"/>
      <c r="I26" s="24"/>
      <c r="J26" s="24"/>
      <c r="K26" s="21">
        <f t="shared" si="1"/>
        <v>-14931380</v>
      </c>
      <c r="L26" s="4">
        <f t="shared" si="2"/>
        <v>0</v>
      </c>
    </row>
    <row r="27" spans="1:12" ht="21" customHeight="1">
      <c r="A27" s="63" t="s">
        <v>120</v>
      </c>
      <c r="B27" s="36"/>
      <c r="C27" s="24">
        <f t="shared" si="8"/>
        <v>459406</v>
      </c>
      <c r="D27" s="24"/>
      <c r="E27" s="24"/>
      <c r="F27" s="24">
        <v>459406</v>
      </c>
      <c r="G27" s="24">
        <f t="shared" si="9"/>
        <v>459405</v>
      </c>
      <c r="H27" s="24"/>
      <c r="I27" s="24"/>
      <c r="J27" s="24">
        <v>459405</v>
      </c>
      <c r="K27" s="21">
        <f t="shared" si="1"/>
        <v>-1</v>
      </c>
      <c r="L27" s="4">
        <f t="shared" si="2"/>
        <v>99.99978232761435</v>
      </c>
    </row>
    <row r="28" spans="1:12" ht="20.25" customHeight="1">
      <c r="A28" s="63" t="s">
        <v>121</v>
      </c>
      <c r="B28" s="36"/>
      <c r="C28" s="24">
        <f t="shared" si="8"/>
        <v>10200000</v>
      </c>
      <c r="D28" s="24"/>
      <c r="E28" s="24"/>
      <c r="F28" s="24">
        <v>10200000</v>
      </c>
      <c r="G28" s="24">
        <f t="shared" si="9"/>
        <v>10197040</v>
      </c>
      <c r="H28" s="24"/>
      <c r="I28" s="24"/>
      <c r="J28" s="24">
        <v>10197040</v>
      </c>
      <c r="K28" s="21">
        <f t="shared" si="1"/>
        <v>-2960</v>
      </c>
      <c r="L28" s="4">
        <f t="shared" si="2"/>
        <v>99.97098039215686</v>
      </c>
    </row>
    <row r="29" spans="1:12" ht="30.75" customHeight="1">
      <c r="A29" s="15" t="s">
        <v>101</v>
      </c>
      <c r="B29" s="36" t="s">
        <v>29</v>
      </c>
      <c r="C29" s="24">
        <f t="shared" si="8"/>
        <v>20225100</v>
      </c>
      <c r="D29" s="24"/>
      <c r="E29" s="24">
        <v>20225100</v>
      </c>
      <c r="F29" s="24"/>
      <c r="G29" s="24">
        <f t="shared" si="9"/>
        <v>0</v>
      </c>
      <c r="H29" s="24"/>
      <c r="I29" s="24"/>
      <c r="J29" s="24"/>
      <c r="K29" s="21">
        <f t="shared" si="1"/>
        <v>-20225100</v>
      </c>
      <c r="L29" s="4">
        <f t="shared" si="2"/>
        <v>0</v>
      </c>
    </row>
    <row r="30" spans="1:12" ht="17.25" customHeight="1">
      <c r="A30" s="7" t="s">
        <v>13</v>
      </c>
      <c r="B30" s="19"/>
      <c r="C30" s="25">
        <f aca="true" t="shared" si="11" ref="C30:J30">C31+C32+C33</f>
        <v>48312200</v>
      </c>
      <c r="D30" s="25">
        <f t="shared" si="11"/>
        <v>0</v>
      </c>
      <c r="E30" s="25">
        <f t="shared" si="11"/>
        <v>20000000</v>
      </c>
      <c r="F30" s="25">
        <f t="shared" si="11"/>
        <v>28312200</v>
      </c>
      <c r="G30" s="25">
        <f t="shared" si="11"/>
        <v>0</v>
      </c>
      <c r="H30" s="25">
        <f t="shared" si="11"/>
        <v>0</v>
      </c>
      <c r="I30" s="25">
        <f t="shared" si="11"/>
        <v>0</v>
      </c>
      <c r="J30" s="25">
        <f t="shared" si="11"/>
        <v>0</v>
      </c>
      <c r="K30" s="21">
        <f t="shared" si="1"/>
        <v>-48312200</v>
      </c>
      <c r="L30" s="4">
        <f t="shared" si="2"/>
        <v>0</v>
      </c>
    </row>
    <row r="31" spans="1:12" ht="45.75" customHeight="1">
      <c r="A31" s="9" t="s">
        <v>62</v>
      </c>
      <c r="B31" s="36" t="s">
        <v>29</v>
      </c>
      <c r="C31" s="26">
        <f>D31+E31+F31</f>
        <v>3000000</v>
      </c>
      <c r="D31" s="26"/>
      <c r="E31" s="26"/>
      <c r="F31" s="26">
        <v>3000000</v>
      </c>
      <c r="G31" s="26">
        <f>H31+I31+J31</f>
        <v>0</v>
      </c>
      <c r="H31" s="26"/>
      <c r="I31" s="26"/>
      <c r="J31" s="26"/>
      <c r="K31" s="26">
        <f t="shared" si="1"/>
        <v>-3000000</v>
      </c>
      <c r="L31" s="12">
        <f t="shared" si="2"/>
        <v>0</v>
      </c>
    </row>
    <row r="32" spans="1:12" ht="63.75" customHeight="1">
      <c r="A32" s="9" t="s">
        <v>81</v>
      </c>
      <c r="B32" s="36" t="s">
        <v>29</v>
      </c>
      <c r="C32" s="26">
        <f>D32+E32+F32</f>
        <v>43312200</v>
      </c>
      <c r="D32" s="26"/>
      <c r="E32" s="26">
        <v>20000000</v>
      </c>
      <c r="F32" s="26">
        <v>23312200</v>
      </c>
      <c r="G32" s="26">
        <f>H32+I32+J32</f>
        <v>0</v>
      </c>
      <c r="H32" s="26"/>
      <c r="I32" s="26"/>
      <c r="J32" s="26"/>
      <c r="K32" s="26">
        <f t="shared" si="1"/>
        <v>-43312200</v>
      </c>
      <c r="L32" s="12">
        <f t="shared" si="2"/>
        <v>0</v>
      </c>
    </row>
    <row r="33" spans="1:12" ht="113.25" customHeight="1">
      <c r="A33" s="39" t="s">
        <v>93</v>
      </c>
      <c r="B33" s="36" t="s">
        <v>29</v>
      </c>
      <c r="C33" s="26">
        <f>D33+E33+F33</f>
        <v>2000000</v>
      </c>
      <c r="D33" s="26"/>
      <c r="E33" s="26"/>
      <c r="F33" s="26">
        <v>2000000</v>
      </c>
      <c r="G33" s="26">
        <f>H33+I33+J33</f>
        <v>0</v>
      </c>
      <c r="H33" s="26"/>
      <c r="I33" s="26"/>
      <c r="J33" s="26"/>
      <c r="K33" s="26">
        <f t="shared" si="1"/>
        <v>-2000000</v>
      </c>
      <c r="L33" s="12">
        <f t="shared" si="2"/>
        <v>0</v>
      </c>
    </row>
    <row r="34" spans="1:12" ht="18" customHeight="1">
      <c r="A34" s="11" t="s">
        <v>17</v>
      </c>
      <c r="B34" s="37"/>
      <c r="C34" s="28">
        <f aca="true" t="shared" si="12" ref="C34:J34">C35+C55</f>
        <v>303938300</v>
      </c>
      <c r="D34" s="28">
        <f t="shared" si="12"/>
        <v>0</v>
      </c>
      <c r="E34" s="28">
        <f t="shared" si="12"/>
        <v>21550000</v>
      </c>
      <c r="F34" s="28">
        <f t="shared" si="12"/>
        <v>282388300</v>
      </c>
      <c r="G34" s="28">
        <f t="shared" si="12"/>
        <v>58226985.72</v>
      </c>
      <c r="H34" s="28">
        <f t="shared" si="12"/>
        <v>0</v>
      </c>
      <c r="I34" s="28">
        <f t="shared" si="12"/>
        <v>0</v>
      </c>
      <c r="J34" s="28">
        <f t="shared" si="12"/>
        <v>58226985.72</v>
      </c>
      <c r="K34" s="28">
        <f t="shared" si="1"/>
        <v>-245711314.28</v>
      </c>
      <c r="L34" s="13">
        <f t="shared" si="2"/>
        <v>19.157501940360923</v>
      </c>
    </row>
    <row r="35" spans="1:12" ht="18" customHeight="1">
      <c r="A35" s="7" t="s">
        <v>14</v>
      </c>
      <c r="B35" s="19"/>
      <c r="C35" s="27">
        <f>C36+C38+C40+C42+C44+C46+C48+C50+C52+C54</f>
        <v>293638300</v>
      </c>
      <c r="D35" s="27">
        <f aca="true" t="shared" si="13" ref="D35:J35">D36+D38+D40+D42+D44+D46+D48+D50+D52+D54</f>
        <v>0</v>
      </c>
      <c r="E35" s="27">
        <f t="shared" si="13"/>
        <v>11250000</v>
      </c>
      <c r="F35" s="27">
        <f t="shared" si="13"/>
        <v>282388300</v>
      </c>
      <c r="G35" s="27">
        <f t="shared" si="13"/>
        <v>58226985.72</v>
      </c>
      <c r="H35" s="27">
        <f t="shared" si="13"/>
        <v>0</v>
      </c>
      <c r="I35" s="27">
        <f t="shared" si="13"/>
        <v>0</v>
      </c>
      <c r="J35" s="27">
        <f t="shared" si="13"/>
        <v>58226985.72</v>
      </c>
      <c r="K35" s="27">
        <f t="shared" si="1"/>
        <v>-235411314.28</v>
      </c>
      <c r="L35" s="32">
        <f t="shared" si="2"/>
        <v>19.82949285566631</v>
      </c>
    </row>
    <row r="36" spans="1:12" ht="66.75" customHeight="1">
      <c r="A36" s="8" t="s">
        <v>42</v>
      </c>
      <c r="B36" s="36" t="s">
        <v>29</v>
      </c>
      <c r="C36" s="26">
        <f aca="true" t="shared" si="14" ref="C36:C54">D36+E36+F36</f>
        <v>14982600</v>
      </c>
      <c r="D36" s="26"/>
      <c r="E36" s="26"/>
      <c r="F36" s="26">
        <v>14982600</v>
      </c>
      <c r="G36" s="26">
        <f>H36+I36+J36</f>
        <v>5314902</v>
      </c>
      <c r="H36" s="26"/>
      <c r="I36" s="26"/>
      <c r="J36" s="26">
        <v>5314902</v>
      </c>
      <c r="K36" s="26">
        <f t="shared" si="1"/>
        <v>-9667698</v>
      </c>
      <c r="L36" s="12">
        <f t="shared" si="2"/>
        <v>35.47382964238517</v>
      </c>
    </row>
    <row r="37" spans="1:12" ht="45.75" customHeight="1">
      <c r="A37" s="41" t="s">
        <v>82</v>
      </c>
      <c r="B37" s="36"/>
      <c r="C37" s="26">
        <f t="shared" si="14"/>
        <v>352200</v>
      </c>
      <c r="D37" s="26"/>
      <c r="E37" s="26"/>
      <c r="F37" s="26">
        <v>352200</v>
      </c>
      <c r="G37" s="26">
        <f>H37+I37+J37</f>
        <v>57828</v>
      </c>
      <c r="H37" s="26"/>
      <c r="I37" s="26"/>
      <c r="J37" s="26">
        <v>57828</v>
      </c>
      <c r="K37" s="26">
        <f t="shared" si="1"/>
        <v>-294372</v>
      </c>
      <c r="L37" s="12">
        <f t="shared" si="2"/>
        <v>16.4190800681431</v>
      </c>
    </row>
    <row r="38" spans="1:12" ht="81.75" customHeight="1">
      <c r="A38" s="8" t="s">
        <v>43</v>
      </c>
      <c r="B38" s="36" t="s">
        <v>29</v>
      </c>
      <c r="C38" s="26">
        <f t="shared" si="14"/>
        <v>63322100</v>
      </c>
      <c r="D38" s="26"/>
      <c r="E38" s="26"/>
      <c r="F38" s="26">
        <v>63322100</v>
      </c>
      <c r="G38" s="26">
        <f>H38+I38+J38</f>
        <v>24250994.11</v>
      </c>
      <c r="H38" s="26"/>
      <c r="I38" s="26"/>
      <c r="J38" s="26">
        <v>24250994.11</v>
      </c>
      <c r="K38" s="26">
        <f t="shared" si="1"/>
        <v>-39071105.89</v>
      </c>
      <c r="L38" s="12">
        <f t="shared" si="2"/>
        <v>38.29783615830808</v>
      </c>
    </row>
    <row r="39" spans="1:12" ht="47.25" customHeight="1">
      <c r="A39" s="41" t="s">
        <v>83</v>
      </c>
      <c r="B39" s="36"/>
      <c r="C39" s="26">
        <f t="shared" si="14"/>
        <v>1373300</v>
      </c>
      <c r="D39" s="26"/>
      <c r="E39" s="26"/>
      <c r="F39" s="26">
        <v>1373300</v>
      </c>
      <c r="G39" s="26">
        <f aca="true" t="shared" si="15" ref="G39:G54">H39+I39+J39</f>
        <v>348246.11</v>
      </c>
      <c r="H39" s="26"/>
      <c r="I39" s="26"/>
      <c r="J39" s="26">
        <v>348246.11</v>
      </c>
      <c r="K39" s="26">
        <f t="shared" si="1"/>
        <v>-1025053.89</v>
      </c>
      <c r="L39" s="12">
        <f t="shared" si="2"/>
        <v>25.35834195004733</v>
      </c>
    </row>
    <row r="40" spans="1:12" ht="63" customHeight="1">
      <c r="A40" s="8" t="s">
        <v>44</v>
      </c>
      <c r="B40" s="36" t="s">
        <v>29</v>
      </c>
      <c r="C40" s="26">
        <f t="shared" si="14"/>
        <v>29119700</v>
      </c>
      <c r="D40" s="26"/>
      <c r="E40" s="26">
        <v>11250000</v>
      </c>
      <c r="F40" s="26">
        <v>17869700</v>
      </c>
      <c r="G40" s="26">
        <f t="shared" si="15"/>
        <v>3778520</v>
      </c>
      <c r="H40" s="26"/>
      <c r="I40" s="26"/>
      <c r="J40" s="26">
        <v>3778520</v>
      </c>
      <c r="K40" s="26">
        <f t="shared" si="1"/>
        <v>-25341180</v>
      </c>
      <c r="L40" s="12">
        <f t="shared" si="2"/>
        <v>12.975820492656172</v>
      </c>
    </row>
    <row r="41" spans="1:12" ht="47.25" customHeight="1">
      <c r="A41" s="8" t="s">
        <v>84</v>
      </c>
      <c r="B41" s="36"/>
      <c r="C41" s="26">
        <f t="shared" si="14"/>
        <v>373700</v>
      </c>
      <c r="D41" s="26"/>
      <c r="E41" s="26"/>
      <c r="F41" s="26">
        <v>373700</v>
      </c>
      <c r="G41" s="26">
        <f t="shared" si="15"/>
        <v>41112</v>
      </c>
      <c r="H41" s="26"/>
      <c r="I41" s="26"/>
      <c r="J41" s="26">
        <v>41112</v>
      </c>
      <c r="K41" s="26">
        <f t="shared" si="1"/>
        <v>-332588</v>
      </c>
      <c r="L41" s="12">
        <f t="shared" si="2"/>
        <v>11.001337971635001</v>
      </c>
    </row>
    <row r="42" spans="1:12" ht="63" customHeight="1">
      <c r="A42" s="44" t="s">
        <v>85</v>
      </c>
      <c r="B42" s="36" t="s">
        <v>29</v>
      </c>
      <c r="C42" s="26">
        <f t="shared" si="14"/>
        <v>53442900</v>
      </c>
      <c r="D42" s="26"/>
      <c r="E42" s="26"/>
      <c r="F42" s="26">
        <v>53442900</v>
      </c>
      <c r="G42" s="26">
        <f t="shared" si="15"/>
        <v>6644453</v>
      </c>
      <c r="H42" s="26"/>
      <c r="I42" s="26"/>
      <c r="J42" s="26">
        <v>6644453</v>
      </c>
      <c r="K42" s="26">
        <f t="shared" si="1"/>
        <v>-46798447</v>
      </c>
      <c r="L42" s="12">
        <f t="shared" si="2"/>
        <v>12.432807725628662</v>
      </c>
    </row>
    <row r="43" spans="1:12" ht="51.75" customHeight="1">
      <c r="A43" s="8" t="s">
        <v>68</v>
      </c>
      <c r="B43" s="36"/>
      <c r="C43" s="26">
        <f t="shared" si="14"/>
        <v>1186800</v>
      </c>
      <c r="D43" s="26"/>
      <c r="E43" s="26"/>
      <c r="F43" s="26">
        <v>1186800</v>
      </c>
      <c r="G43" s="26">
        <f t="shared" si="15"/>
        <v>72294</v>
      </c>
      <c r="H43" s="26"/>
      <c r="I43" s="26"/>
      <c r="J43" s="26">
        <v>72294</v>
      </c>
      <c r="K43" s="26">
        <f t="shared" si="1"/>
        <v>-1114506</v>
      </c>
      <c r="L43" s="12">
        <f t="shared" si="2"/>
        <v>6.091506572295248</v>
      </c>
    </row>
    <row r="44" spans="1:12" ht="78" customHeight="1">
      <c r="A44" s="8" t="s">
        <v>45</v>
      </c>
      <c r="B44" s="36" t="s">
        <v>29</v>
      </c>
      <c r="C44" s="26">
        <f t="shared" si="14"/>
        <v>81771000</v>
      </c>
      <c r="D44" s="26"/>
      <c r="E44" s="26"/>
      <c r="F44" s="26">
        <v>81771000</v>
      </c>
      <c r="G44" s="26">
        <f t="shared" si="15"/>
        <v>215550.61</v>
      </c>
      <c r="H44" s="26"/>
      <c r="I44" s="26"/>
      <c r="J44" s="26">
        <v>215550.61</v>
      </c>
      <c r="K44" s="26">
        <f t="shared" si="1"/>
        <v>-81555449.39</v>
      </c>
      <c r="L44" s="12">
        <f t="shared" si="2"/>
        <v>0.2636027564784581</v>
      </c>
    </row>
    <row r="45" spans="1:12" ht="49.5" customHeight="1">
      <c r="A45" s="8" t="s">
        <v>69</v>
      </c>
      <c r="B45" s="36"/>
      <c r="C45" s="26">
        <f t="shared" si="14"/>
        <v>1891000</v>
      </c>
      <c r="D45" s="26"/>
      <c r="E45" s="26"/>
      <c r="F45" s="26">
        <v>1891000</v>
      </c>
      <c r="G45" s="26">
        <f t="shared" si="15"/>
        <v>215550.61</v>
      </c>
      <c r="H45" s="26"/>
      <c r="I45" s="26"/>
      <c r="J45" s="26">
        <v>215550.61</v>
      </c>
      <c r="K45" s="26">
        <f t="shared" si="1"/>
        <v>-1675449.3900000001</v>
      </c>
      <c r="L45" s="12">
        <f t="shared" si="2"/>
        <v>11.398763088313062</v>
      </c>
    </row>
    <row r="46" spans="1:12" ht="80.25" customHeight="1">
      <c r="A46" s="9" t="s">
        <v>86</v>
      </c>
      <c r="B46" s="36" t="s">
        <v>29</v>
      </c>
      <c r="C46" s="26">
        <f t="shared" si="14"/>
        <v>10000000</v>
      </c>
      <c r="D46" s="26"/>
      <c r="E46" s="26"/>
      <c r="F46" s="26">
        <v>10000000</v>
      </c>
      <c r="G46" s="26">
        <f t="shared" si="15"/>
        <v>22566</v>
      </c>
      <c r="H46" s="26"/>
      <c r="I46" s="26"/>
      <c r="J46" s="26">
        <v>22566</v>
      </c>
      <c r="K46" s="26">
        <f t="shared" si="1"/>
        <v>-9977434</v>
      </c>
      <c r="L46" s="12">
        <f t="shared" si="2"/>
        <v>0.22566</v>
      </c>
    </row>
    <row r="47" spans="1:12" ht="50.25" customHeight="1">
      <c r="A47" s="8" t="s">
        <v>71</v>
      </c>
      <c r="B47" s="36"/>
      <c r="C47" s="26">
        <f t="shared" si="14"/>
        <v>1442000</v>
      </c>
      <c r="D47" s="26"/>
      <c r="E47" s="26"/>
      <c r="F47" s="42">
        <v>1442000</v>
      </c>
      <c r="G47" s="26">
        <f t="shared" si="15"/>
        <v>22566</v>
      </c>
      <c r="H47" s="26"/>
      <c r="I47" s="26"/>
      <c r="J47" s="26">
        <v>22566</v>
      </c>
      <c r="K47" s="26">
        <f t="shared" si="1"/>
        <v>-1419434</v>
      </c>
      <c r="L47" s="12">
        <f t="shared" si="2"/>
        <v>1.5649098474341192</v>
      </c>
    </row>
    <row r="48" spans="1:12" ht="78.75" customHeight="1">
      <c r="A48" s="8" t="s">
        <v>87</v>
      </c>
      <c r="B48" s="36" t="s">
        <v>29</v>
      </c>
      <c r="C48" s="26">
        <f t="shared" si="14"/>
        <v>18000000</v>
      </c>
      <c r="D48" s="26"/>
      <c r="E48" s="26"/>
      <c r="F48" s="26">
        <v>18000000</v>
      </c>
      <c r="G48" s="26">
        <f t="shared" si="15"/>
        <v>18000000</v>
      </c>
      <c r="H48" s="26"/>
      <c r="I48" s="26"/>
      <c r="J48" s="26">
        <v>18000000</v>
      </c>
      <c r="K48" s="26">
        <f t="shared" si="1"/>
        <v>0</v>
      </c>
      <c r="L48" s="12">
        <f t="shared" si="2"/>
        <v>100</v>
      </c>
    </row>
    <row r="49" spans="1:12" ht="48.75" customHeight="1">
      <c r="A49" s="8" t="s">
        <v>68</v>
      </c>
      <c r="B49" s="36"/>
      <c r="C49" s="26">
        <f t="shared" si="14"/>
        <v>2413308</v>
      </c>
      <c r="D49" s="26"/>
      <c r="E49" s="26"/>
      <c r="F49" s="26">
        <v>2413308</v>
      </c>
      <c r="G49" s="26">
        <f t="shared" si="15"/>
        <v>2413308</v>
      </c>
      <c r="H49" s="26"/>
      <c r="I49" s="26"/>
      <c r="J49" s="26">
        <v>2413308</v>
      </c>
      <c r="K49" s="26">
        <f t="shared" si="1"/>
        <v>0</v>
      </c>
      <c r="L49" s="12">
        <f t="shared" si="2"/>
        <v>100</v>
      </c>
    </row>
    <row r="50" spans="1:12" ht="129.75" customHeight="1">
      <c r="A50" s="8" t="s">
        <v>55</v>
      </c>
      <c r="B50" s="36" t="s">
        <v>29</v>
      </c>
      <c r="C50" s="26">
        <f t="shared" si="14"/>
        <v>10000000</v>
      </c>
      <c r="D50" s="26"/>
      <c r="E50" s="26"/>
      <c r="F50" s="26">
        <v>10000000</v>
      </c>
      <c r="G50" s="26">
        <f t="shared" si="15"/>
        <v>0</v>
      </c>
      <c r="H50" s="26"/>
      <c r="I50" s="26"/>
      <c r="J50" s="26"/>
      <c r="K50" s="26">
        <f t="shared" si="1"/>
        <v>-10000000</v>
      </c>
      <c r="L50" s="12">
        <f t="shared" si="2"/>
        <v>0</v>
      </c>
    </row>
    <row r="51" spans="1:12" ht="48.75" customHeight="1">
      <c r="A51" s="8" t="s">
        <v>68</v>
      </c>
      <c r="B51" s="36" t="s">
        <v>29</v>
      </c>
      <c r="C51" s="26">
        <f t="shared" si="14"/>
        <v>1695600</v>
      </c>
      <c r="D51" s="26"/>
      <c r="E51" s="26"/>
      <c r="F51" s="26">
        <v>1695600</v>
      </c>
      <c r="G51" s="26">
        <f t="shared" si="15"/>
        <v>0</v>
      </c>
      <c r="H51" s="26"/>
      <c r="I51" s="26"/>
      <c r="J51" s="26"/>
      <c r="K51" s="26">
        <f t="shared" si="1"/>
        <v>-1695600</v>
      </c>
      <c r="L51" s="12">
        <f t="shared" si="2"/>
        <v>0</v>
      </c>
    </row>
    <row r="52" spans="1:12" ht="126" customHeight="1">
      <c r="A52" s="8" t="s">
        <v>56</v>
      </c>
      <c r="B52" s="36" t="s">
        <v>29</v>
      </c>
      <c r="C52" s="26">
        <f t="shared" si="14"/>
        <v>10000000</v>
      </c>
      <c r="D52" s="26"/>
      <c r="E52" s="26"/>
      <c r="F52" s="26">
        <v>10000000</v>
      </c>
      <c r="G52" s="26">
        <f t="shared" si="15"/>
        <v>0</v>
      </c>
      <c r="H52" s="26"/>
      <c r="I52" s="26"/>
      <c r="J52" s="26"/>
      <c r="K52" s="26">
        <f t="shared" si="1"/>
        <v>-10000000</v>
      </c>
      <c r="L52" s="12">
        <f t="shared" si="2"/>
        <v>0</v>
      </c>
    </row>
    <row r="53" spans="1:12" ht="48.75" customHeight="1">
      <c r="A53" s="8" t="s">
        <v>69</v>
      </c>
      <c r="B53" s="36"/>
      <c r="C53" s="26">
        <f t="shared" si="14"/>
        <v>799600</v>
      </c>
      <c r="D53" s="26"/>
      <c r="E53" s="26"/>
      <c r="F53" s="26">
        <v>799600</v>
      </c>
      <c r="G53" s="26">
        <f t="shared" si="15"/>
        <v>0</v>
      </c>
      <c r="H53" s="26"/>
      <c r="I53" s="26"/>
      <c r="J53" s="26"/>
      <c r="K53" s="26">
        <f t="shared" si="1"/>
        <v>-799600</v>
      </c>
      <c r="L53" s="12">
        <f t="shared" si="2"/>
        <v>0</v>
      </c>
    </row>
    <row r="54" spans="1:12" ht="66.75" customHeight="1">
      <c r="A54" s="8" t="s">
        <v>124</v>
      </c>
      <c r="B54" s="36" t="s">
        <v>29</v>
      </c>
      <c r="C54" s="26">
        <f t="shared" si="14"/>
        <v>3000000</v>
      </c>
      <c r="D54" s="26"/>
      <c r="E54" s="26"/>
      <c r="F54" s="26">
        <v>3000000</v>
      </c>
      <c r="G54" s="26">
        <f t="shared" si="15"/>
        <v>0</v>
      </c>
      <c r="H54" s="26"/>
      <c r="I54" s="26"/>
      <c r="J54" s="35"/>
      <c r="K54" s="26">
        <f t="shared" si="1"/>
        <v>-3000000</v>
      </c>
      <c r="L54" s="12">
        <f t="shared" si="2"/>
        <v>0</v>
      </c>
    </row>
    <row r="55" spans="1:12" ht="29.25" customHeight="1">
      <c r="A55" s="10" t="s">
        <v>40</v>
      </c>
      <c r="B55" s="36"/>
      <c r="C55" s="26">
        <f aca="true" t="shared" si="16" ref="C55:J55">C56</f>
        <v>10300000</v>
      </c>
      <c r="D55" s="26">
        <f t="shared" si="16"/>
        <v>0</v>
      </c>
      <c r="E55" s="26">
        <f t="shared" si="16"/>
        <v>10300000</v>
      </c>
      <c r="F55" s="26">
        <f t="shared" si="16"/>
        <v>0</v>
      </c>
      <c r="G55" s="26">
        <f t="shared" si="16"/>
        <v>0</v>
      </c>
      <c r="H55" s="26">
        <f t="shared" si="16"/>
        <v>0</v>
      </c>
      <c r="I55" s="26">
        <f t="shared" si="16"/>
        <v>0</v>
      </c>
      <c r="J55" s="26">
        <f t="shared" si="16"/>
        <v>0</v>
      </c>
      <c r="K55" s="26">
        <f t="shared" si="1"/>
        <v>-10300000</v>
      </c>
      <c r="L55" s="12">
        <f t="shared" si="2"/>
        <v>0</v>
      </c>
    </row>
    <row r="56" spans="1:12" ht="37.5" customHeight="1">
      <c r="A56" s="9" t="s">
        <v>106</v>
      </c>
      <c r="B56" s="36" t="s">
        <v>29</v>
      </c>
      <c r="C56" s="26">
        <f>D56+E56+F56</f>
        <v>10300000</v>
      </c>
      <c r="D56" s="26"/>
      <c r="E56" s="26">
        <v>10300000</v>
      </c>
      <c r="F56" s="26"/>
      <c r="G56" s="26">
        <f>H56+I56+J56</f>
        <v>0</v>
      </c>
      <c r="H56" s="26"/>
      <c r="I56" s="26"/>
      <c r="J56" s="26"/>
      <c r="K56" s="26">
        <f t="shared" si="1"/>
        <v>-10300000</v>
      </c>
      <c r="L56" s="12">
        <f t="shared" si="2"/>
        <v>0</v>
      </c>
    </row>
    <row r="57" spans="1:12" ht="24" customHeight="1">
      <c r="A57" s="33" t="s">
        <v>18</v>
      </c>
      <c r="B57" s="38"/>
      <c r="C57" s="28">
        <f aca="true" t="shared" si="17" ref="C57:F58">C58</f>
        <v>78787042</v>
      </c>
      <c r="D57" s="28">
        <f t="shared" si="17"/>
        <v>0</v>
      </c>
      <c r="E57" s="28">
        <f t="shared" si="17"/>
        <v>78787042</v>
      </c>
      <c r="F57" s="28">
        <f t="shared" si="17"/>
        <v>0</v>
      </c>
      <c r="G57" s="34">
        <f>H57+I57+J57</f>
        <v>0</v>
      </c>
      <c r="H57" s="28">
        <f aca="true" t="shared" si="18" ref="H57:J58">H58</f>
        <v>0</v>
      </c>
      <c r="I57" s="28">
        <f t="shared" si="18"/>
        <v>0</v>
      </c>
      <c r="J57" s="28">
        <f t="shared" si="18"/>
        <v>0</v>
      </c>
      <c r="K57" s="28">
        <f t="shared" si="1"/>
        <v>-78787042</v>
      </c>
      <c r="L57" s="13">
        <f t="shared" si="2"/>
        <v>0</v>
      </c>
    </row>
    <row r="58" spans="1:12" ht="24" customHeight="1">
      <c r="A58" s="10" t="s">
        <v>34</v>
      </c>
      <c r="B58" s="36"/>
      <c r="C58" s="26">
        <f t="shared" si="17"/>
        <v>78787042</v>
      </c>
      <c r="D58" s="26">
        <f t="shared" si="17"/>
        <v>0</v>
      </c>
      <c r="E58" s="26">
        <f t="shared" si="17"/>
        <v>78787042</v>
      </c>
      <c r="F58" s="26">
        <f t="shared" si="17"/>
        <v>0</v>
      </c>
      <c r="G58" s="26">
        <f>H58+I58+J58</f>
        <v>0</v>
      </c>
      <c r="H58" s="26">
        <f t="shared" si="18"/>
        <v>0</v>
      </c>
      <c r="I58" s="26">
        <f t="shared" si="18"/>
        <v>0</v>
      </c>
      <c r="J58" s="26">
        <f t="shared" si="18"/>
        <v>0</v>
      </c>
      <c r="K58" s="27">
        <f t="shared" si="1"/>
        <v>-78787042</v>
      </c>
      <c r="L58" s="32">
        <f t="shared" si="2"/>
        <v>0</v>
      </c>
    </row>
    <row r="59" spans="1:12" ht="35.25" customHeight="1">
      <c r="A59" s="9" t="s">
        <v>114</v>
      </c>
      <c r="B59" s="36" t="s">
        <v>29</v>
      </c>
      <c r="C59" s="26">
        <f>D59+E59+F59</f>
        <v>78787042</v>
      </c>
      <c r="D59" s="26"/>
      <c r="E59" s="26">
        <v>78787042</v>
      </c>
      <c r="F59" s="26"/>
      <c r="G59" s="26">
        <f>H59+I59+J59</f>
        <v>0</v>
      </c>
      <c r="H59" s="26"/>
      <c r="I59" s="26"/>
      <c r="J59" s="26"/>
      <c r="K59" s="27">
        <f t="shared" si="1"/>
        <v>-78787042</v>
      </c>
      <c r="L59" s="32">
        <f t="shared" si="2"/>
        <v>0</v>
      </c>
    </row>
    <row r="60" spans="1:12" ht="35.25" customHeight="1">
      <c r="A60" s="6" t="s">
        <v>32</v>
      </c>
      <c r="B60" s="6"/>
      <c r="C60" s="28">
        <f aca="true" t="shared" si="19" ref="C60:J60">C61+C64</f>
        <v>41539200</v>
      </c>
      <c r="D60" s="28">
        <f t="shared" si="19"/>
        <v>0</v>
      </c>
      <c r="E60" s="28">
        <f t="shared" si="19"/>
        <v>0</v>
      </c>
      <c r="F60" s="28">
        <f t="shared" si="19"/>
        <v>41539200</v>
      </c>
      <c r="G60" s="28">
        <f t="shared" si="19"/>
        <v>5809138</v>
      </c>
      <c r="H60" s="28">
        <f t="shared" si="19"/>
        <v>0</v>
      </c>
      <c r="I60" s="28">
        <f t="shared" si="19"/>
        <v>0</v>
      </c>
      <c r="J60" s="28">
        <f t="shared" si="19"/>
        <v>5809138</v>
      </c>
      <c r="K60" s="28">
        <f t="shared" si="1"/>
        <v>-35730062</v>
      </c>
      <c r="L60" s="13">
        <f t="shared" si="2"/>
        <v>13.984713234727678</v>
      </c>
    </row>
    <row r="61" spans="1:12" ht="17.25" customHeight="1">
      <c r="A61" s="7" t="s">
        <v>49</v>
      </c>
      <c r="B61" s="19"/>
      <c r="C61" s="27">
        <f aca="true" t="shared" si="20" ref="C61:J61">C62+C63</f>
        <v>8600000</v>
      </c>
      <c r="D61" s="27">
        <f t="shared" si="20"/>
        <v>0</v>
      </c>
      <c r="E61" s="27">
        <f t="shared" si="20"/>
        <v>0</v>
      </c>
      <c r="F61" s="27">
        <f t="shared" si="20"/>
        <v>8600000</v>
      </c>
      <c r="G61" s="27">
        <f t="shared" si="20"/>
        <v>0</v>
      </c>
      <c r="H61" s="27">
        <f t="shared" si="20"/>
        <v>0</v>
      </c>
      <c r="I61" s="27">
        <f t="shared" si="20"/>
        <v>0</v>
      </c>
      <c r="J61" s="27">
        <f t="shared" si="20"/>
        <v>0</v>
      </c>
      <c r="K61" s="27">
        <f t="shared" si="1"/>
        <v>-8600000</v>
      </c>
      <c r="L61" s="32">
        <f t="shared" si="2"/>
        <v>0</v>
      </c>
    </row>
    <row r="62" spans="1:12" ht="39.75" customHeight="1">
      <c r="A62" s="8" t="s">
        <v>50</v>
      </c>
      <c r="B62" s="36" t="s">
        <v>29</v>
      </c>
      <c r="C62" s="26">
        <f>D62+E62+F62</f>
        <v>6600000</v>
      </c>
      <c r="D62" s="26"/>
      <c r="E62" s="26"/>
      <c r="F62" s="26">
        <v>6600000</v>
      </c>
      <c r="G62" s="26">
        <f>H62+I62+J62</f>
        <v>0</v>
      </c>
      <c r="H62" s="26"/>
      <c r="I62" s="26"/>
      <c r="J62" s="26"/>
      <c r="K62" s="26">
        <f t="shared" si="1"/>
        <v>-6600000</v>
      </c>
      <c r="L62" s="12">
        <f t="shared" si="2"/>
        <v>0</v>
      </c>
    </row>
    <row r="63" spans="1:12" ht="75.75" customHeight="1">
      <c r="A63" s="44" t="s">
        <v>89</v>
      </c>
      <c r="B63" s="36" t="s">
        <v>29</v>
      </c>
      <c r="C63" s="26">
        <f>D63+E63+F63</f>
        <v>2000000</v>
      </c>
      <c r="D63" s="26"/>
      <c r="E63" s="26"/>
      <c r="F63" s="26">
        <v>2000000</v>
      </c>
      <c r="G63" s="26">
        <f>H63+I63+J63</f>
        <v>0</v>
      </c>
      <c r="H63" s="26"/>
      <c r="I63" s="26"/>
      <c r="J63" s="26"/>
      <c r="K63" s="26">
        <f t="shared" si="1"/>
        <v>-2000000</v>
      </c>
      <c r="L63" s="12">
        <f t="shared" si="2"/>
        <v>0</v>
      </c>
    </row>
    <row r="64" spans="1:12" ht="27" customHeight="1">
      <c r="A64" s="7" t="s">
        <v>33</v>
      </c>
      <c r="B64" s="36"/>
      <c r="C64" s="27">
        <f>C65+C67+C69+C71+C72+C73+C74</f>
        <v>32939200</v>
      </c>
      <c r="D64" s="27">
        <f aca="true" t="shared" si="21" ref="D64:J64">D65+D67+D69+D71+D72+D73+D74</f>
        <v>0</v>
      </c>
      <c r="E64" s="27">
        <f t="shared" si="21"/>
        <v>0</v>
      </c>
      <c r="F64" s="27">
        <f t="shared" si="21"/>
        <v>32939200</v>
      </c>
      <c r="G64" s="27">
        <f t="shared" si="21"/>
        <v>5809138</v>
      </c>
      <c r="H64" s="27">
        <f t="shared" si="21"/>
        <v>0</v>
      </c>
      <c r="I64" s="27">
        <f t="shared" si="21"/>
        <v>0</v>
      </c>
      <c r="J64" s="27">
        <f t="shared" si="21"/>
        <v>5809138</v>
      </c>
      <c r="K64" s="27">
        <f t="shared" si="1"/>
        <v>-27130062</v>
      </c>
      <c r="L64" s="32">
        <f t="shared" si="2"/>
        <v>17.63594137076796</v>
      </c>
    </row>
    <row r="65" spans="1:12" ht="81" customHeight="1">
      <c r="A65" s="47" t="s">
        <v>51</v>
      </c>
      <c r="B65" s="36" t="s">
        <v>29</v>
      </c>
      <c r="C65" s="26">
        <f aca="true" t="shared" si="22" ref="C65:C74">D65+E65+F65</f>
        <v>5300000</v>
      </c>
      <c r="D65" s="26"/>
      <c r="E65" s="26"/>
      <c r="F65" s="26">
        <v>5300000</v>
      </c>
      <c r="G65" s="26">
        <f>H65+I65+J65</f>
        <v>2767500</v>
      </c>
      <c r="H65" s="26"/>
      <c r="I65" s="26"/>
      <c r="J65" s="26">
        <v>2767500</v>
      </c>
      <c r="K65" s="26">
        <f t="shared" si="1"/>
        <v>-2532500</v>
      </c>
      <c r="L65" s="12">
        <f t="shared" si="2"/>
        <v>52.21698113207547</v>
      </c>
    </row>
    <row r="66" spans="1:12" ht="51.75" customHeight="1">
      <c r="A66" s="8" t="s">
        <v>90</v>
      </c>
      <c r="B66" s="36"/>
      <c r="C66" s="26">
        <f t="shared" si="22"/>
        <v>2800000</v>
      </c>
      <c r="D66" s="26"/>
      <c r="E66" s="26"/>
      <c r="F66" s="26">
        <v>2800000</v>
      </c>
      <c r="G66" s="26">
        <f aca="true" t="shared" si="23" ref="G66:G72">H66+I66+J66</f>
        <v>2767500</v>
      </c>
      <c r="H66" s="26"/>
      <c r="I66" s="26"/>
      <c r="J66" s="26">
        <v>2767500</v>
      </c>
      <c r="K66" s="26">
        <f t="shared" si="1"/>
        <v>-32500</v>
      </c>
      <c r="L66" s="12">
        <f t="shared" si="2"/>
        <v>98.83928571428572</v>
      </c>
    </row>
    <row r="67" spans="1:12" ht="63.75" customHeight="1">
      <c r="A67" s="45" t="s">
        <v>52</v>
      </c>
      <c r="B67" s="36" t="s">
        <v>29</v>
      </c>
      <c r="C67" s="26">
        <f t="shared" si="22"/>
        <v>10000000</v>
      </c>
      <c r="D67" s="26"/>
      <c r="E67" s="26"/>
      <c r="F67" s="26">
        <v>10000000</v>
      </c>
      <c r="G67" s="26">
        <f t="shared" si="23"/>
        <v>1638491</v>
      </c>
      <c r="H67" s="26"/>
      <c r="I67" s="26"/>
      <c r="J67" s="26">
        <v>1638491</v>
      </c>
      <c r="K67" s="26">
        <f t="shared" si="1"/>
        <v>-8361509</v>
      </c>
      <c r="L67" s="12">
        <f t="shared" si="2"/>
        <v>16.38491</v>
      </c>
    </row>
    <row r="68" spans="1:12" ht="48" customHeight="1">
      <c r="A68" s="44" t="s">
        <v>75</v>
      </c>
      <c r="B68" s="36"/>
      <c r="C68" s="26">
        <f t="shared" si="22"/>
        <v>1830400</v>
      </c>
      <c r="D68" s="26"/>
      <c r="E68" s="26"/>
      <c r="F68" s="26">
        <v>1830400</v>
      </c>
      <c r="G68" s="26">
        <f t="shared" si="23"/>
        <v>1638491</v>
      </c>
      <c r="H68" s="26"/>
      <c r="I68" s="26"/>
      <c r="J68" s="26">
        <v>1638491</v>
      </c>
      <c r="K68" s="26">
        <f t="shared" si="1"/>
        <v>-191909</v>
      </c>
      <c r="L68" s="12">
        <f t="shared" si="2"/>
        <v>89.5154611013986</v>
      </c>
    </row>
    <row r="69" spans="1:12" ht="63.75" customHeight="1">
      <c r="A69" s="44" t="s">
        <v>53</v>
      </c>
      <c r="B69" s="36" t="s">
        <v>29</v>
      </c>
      <c r="C69" s="26">
        <f t="shared" si="22"/>
        <v>7999400</v>
      </c>
      <c r="D69" s="26"/>
      <c r="E69" s="26"/>
      <c r="F69" s="26">
        <v>7999400</v>
      </c>
      <c r="G69" s="26">
        <f t="shared" si="23"/>
        <v>0</v>
      </c>
      <c r="H69" s="26"/>
      <c r="I69" s="26"/>
      <c r="J69" s="26"/>
      <c r="K69" s="26">
        <f t="shared" si="1"/>
        <v>-7999400</v>
      </c>
      <c r="L69" s="12">
        <f t="shared" si="2"/>
        <v>0</v>
      </c>
    </row>
    <row r="70" spans="1:12" ht="45" customHeight="1">
      <c r="A70" s="44" t="s">
        <v>54</v>
      </c>
      <c r="B70" s="36"/>
      <c r="C70" s="26">
        <f t="shared" si="22"/>
        <v>2500000</v>
      </c>
      <c r="D70" s="26"/>
      <c r="E70" s="26"/>
      <c r="F70" s="26">
        <v>2500000</v>
      </c>
      <c r="G70" s="26">
        <f t="shared" si="23"/>
        <v>0</v>
      </c>
      <c r="H70" s="26"/>
      <c r="I70" s="26"/>
      <c r="J70" s="26"/>
      <c r="K70" s="26">
        <f t="shared" si="1"/>
        <v>-2500000</v>
      </c>
      <c r="L70" s="12">
        <f t="shared" si="2"/>
        <v>0</v>
      </c>
    </row>
    <row r="71" spans="1:12" ht="93" customHeight="1">
      <c r="A71" s="44" t="s">
        <v>91</v>
      </c>
      <c r="B71" s="36" t="s">
        <v>29</v>
      </c>
      <c r="C71" s="26">
        <f t="shared" si="22"/>
        <v>1500000</v>
      </c>
      <c r="D71" s="26"/>
      <c r="E71" s="26"/>
      <c r="F71" s="26">
        <v>1500000</v>
      </c>
      <c r="G71" s="26">
        <f t="shared" si="23"/>
        <v>0</v>
      </c>
      <c r="H71" s="26"/>
      <c r="I71" s="26"/>
      <c r="J71" s="26"/>
      <c r="K71" s="26">
        <f t="shared" si="1"/>
        <v>-1500000</v>
      </c>
      <c r="L71" s="12">
        <f t="shared" si="2"/>
        <v>0</v>
      </c>
    </row>
    <row r="72" spans="1:12" ht="53.25" customHeight="1">
      <c r="A72" s="44" t="s">
        <v>95</v>
      </c>
      <c r="B72" s="36" t="s">
        <v>29</v>
      </c>
      <c r="C72" s="26">
        <f t="shared" si="22"/>
        <v>2000000</v>
      </c>
      <c r="D72" s="26"/>
      <c r="E72" s="26"/>
      <c r="F72" s="26">
        <v>2000000</v>
      </c>
      <c r="G72" s="26">
        <f t="shared" si="23"/>
        <v>0</v>
      </c>
      <c r="H72" s="26"/>
      <c r="I72" s="26"/>
      <c r="J72" s="26"/>
      <c r="K72" s="26">
        <f t="shared" si="1"/>
        <v>-2000000</v>
      </c>
      <c r="L72" s="12">
        <f t="shared" si="2"/>
        <v>0</v>
      </c>
    </row>
    <row r="73" spans="1:12" ht="66.75" customHeight="1">
      <c r="A73" s="8" t="s">
        <v>123</v>
      </c>
      <c r="B73" s="36" t="s">
        <v>29</v>
      </c>
      <c r="C73" s="26">
        <f t="shared" si="22"/>
        <v>4139200</v>
      </c>
      <c r="D73" s="26"/>
      <c r="E73" s="26"/>
      <c r="F73" s="26">
        <v>4139200</v>
      </c>
      <c r="G73" s="26">
        <f>H73+I73+J73</f>
        <v>1403147</v>
      </c>
      <c r="H73" s="26"/>
      <c r="I73" s="26"/>
      <c r="J73" s="26">
        <v>1403147</v>
      </c>
      <c r="K73" s="26">
        <f t="shared" si="1"/>
        <v>-2736053</v>
      </c>
      <c r="L73" s="12">
        <f t="shared" si="2"/>
        <v>33.89899014302281</v>
      </c>
    </row>
    <row r="74" spans="1:12" ht="78" customHeight="1">
      <c r="A74" s="8" t="s">
        <v>112</v>
      </c>
      <c r="B74" s="36" t="s">
        <v>29</v>
      </c>
      <c r="C74" s="26">
        <f t="shared" si="22"/>
        <v>2000600</v>
      </c>
      <c r="D74" s="26"/>
      <c r="E74" s="26"/>
      <c r="F74" s="26">
        <v>2000600</v>
      </c>
      <c r="G74" s="26">
        <f>H74+I74+J74</f>
        <v>0</v>
      </c>
      <c r="H74" s="26"/>
      <c r="I74" s="26"/>
      <c r="J74" s="26"/>
      <c r="K74" s="26">
        <f t="shared" si="1"/>
        <v>-2000600</v>
      </c>
      <c r="L74" s="12">
        <f t="shared" si="2"/>
        <v>0</v>
      </c>
    </row>
    <row r="75" spans="1:12" s="5" customFormat="1" ht="33.75" customHeight="1">
      <c r="A75" s="6" t="s">
        <v>19</v>
      </c>
      <c r="B75" s="6"/>
      <c r="C75" s="28">
        <f aca="true" t="shared" si="24" ref="C75:J75">C9+C19+C34+C57+C60</f>
        <v>739402848</v>
      </c>
      <c r="D75" s="28">
        <f t="shared" si="24"/>
        <v>0</v>
      </c>
      <c r="E75" s="28">
        <f t="shared" si="24"/>
        <v>181632199</v>
      </c>
      <c r="F75" s="28">
        <f t="shared" si="24"/>
        <v>557770649</v>
      </c>
      <c r="G75" s="28">
        <f t="shared" si="24"/>
        <v>85887828.72</v>
      </c>
      <c r="H75" s="28">
        <f t="shared" si="24"/>
        <v>0</v>
      </c>
      <c r="I75" s="28">
        <f t="shared" si="24"/>
        <v>0</v>
      </c>
      <c r="J75" s="28">
        <f t="shared" si="24"/>
        <v>85887828.72</v>
      </c>
      <c r="K75" s="28">
        <f t="shared" si="1"/>
        <v>-653515019.28</v>
      </c>
      <c r="L75" s="13">
        <f t="shared" si="2"/>
        <v>11.615836881385667</v>
      </c>
    </row>
    <row r="77" spans="1:6" ht="17.25" customHeight="1">
      <c r="A77" s="18" t="s">
        <v>22</v>
      </c>
      <c r="F77" s="18" t="s">
        <v>26</v>
      </c>
    </row>
    <row r="78" ht="33" customHeight="1">
      <c r="A78" s="1" t="s">
        <v>31</v>
      </c>
    </row>
    <row r="79" ht="15">
      <c r="B79" s="18"/>
    </row>
  </sheetData>
  <sheetProtection/>
  <mergeCells count="14">
    <mergeCell ref="K5:K6"/>
    <mergeCell ref="L5:L6"/>
    <mergeCell ref="A5:A7"/>
    <mergeCell ref="B5:B7"/>
    <mergeCell ref="C5:F5"/>
    <mergeCell ref="G5:J5"/>
    <mergeCell ref="A1:L1"/>
    <mergeCell ref="A2:L2"/>
    <mergeCell ref="A3:F3"/>
    <mergeCell ref="A4:L4"/>
    <mergeCell ref="C6:C7"/>
    <mergeCell ref="D6:F6"/>
    <mergeCell ref="G6:G7"/>
    <mergeCell ref="H6:J6"/>
  </mergeCells>
  <printOptions/>
  <pageMargins left="0.7874015748031497" right="0.15748031496062992" top="0.15748031496062992" bottom="0.15748031496062992" header="0.4724409448818898" footer="0.2362204724409449"/>
  <pageSetup fitToHeight="2" horizontalDpi="600" verticalDpi="600" orientation="landscape" paperSize="9" scale="59" r:id="rId1"/>
  <rowBreaks count="2" manualBreakCount="2">
    <brk id="31" max="11" man="1"/>
    <brk id="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116-V</dc:creator>
  <cp:keywords/>
  <dc:description/>
  <cp:lastModifiedBy>1</cp:lastModifiedBy>
  <cp:lastPrinted>2012-09-03T11:52:50Z</cp:lastPrinted>
  <dcterms:created xsi:type="dcterms:W3CDTF">2007-01-23T06:19:47Z</dcterms:created>
  <dcterms:modified xsi:type="dcterms:W3CDTF">2012-09-03T12:05:00Z</dcterms:modified>
  <cp:category/>
  <cp:version/>
  <cp:contentType/>
  <cp:contentStatus/>
</cp:coreProperties>
</file>