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7512" windowHeight="6660" activeTab="0"/>
  </bookViews>
  <sheets>
    <sheet name="на 01.12.2012г. (руб)" sheetId="1" r:id="rId1"/>
    <sheet name="на 01.12.2012г. (т.руб)" sheetId="2" r:id="rId2"/>
  </sheets>
  <definedNames>
    <definedName name="_xlnm.Print_Titles" localSheetId="0">'на 01.12.2012г. (руб)'!$6:$9</definedName>
    <definedName name="_xlnm.Print_Titles" localSheetId="1">'на 01.12.2012г. (т.руб)'!$5:$8</definedName>
    <definedName name="_xlnm.Print_Area" localSheetId="0">'на 01.12.2012г. (руб)'!$A$1:$L$66</definedName>
    <definedName name="_xlnm.Print_Area" localSheetId="1">'на 01.12.2012г. (т.руб)'!$A$1:$L$65</definedName>
  </definedNames>
  <calcPr fullCalcOnLoad="1"/>
</workbook>
</file>

<file path=xl/sharedStrings.xml><?xml version="1.0" encoding="utf-8"?>
<sst xmlns="http://schemas.openxmlformats.org/spreadsheetml/2006/main" count="205" uniqueCount="94">
  <si>
    <t>План на 2012 год</t>
  </si>
  <si>
    <t>Всего</t>
  </si>
  <si>
    <t>в том числе</t>
  </si>
  <si>
    <t>ФБ</t>
  </si>
  <si>
    <t>РБ</t>
  </si>
  <si>
    <t>ГБ</t>
  </si>
  <si>
    <t xml:space="preserve">     Коммунальное хозяйство</t>
  </si>
  <si>
    <t xml:space="preserve">     Дошкольное образование</t>
  </si>
  <si>
    <t>НАЦИОНАЛЬНАЯ ЭКОНОМИКА - ВСЕГО</t>
  </si>
  <si>
    <t xml:space="preserve">             ЖИЛИЩНО КОММУНАЛЬНОЕ ХОЗЯЙСТВО - ВСЕГО</t>
  </si>
  <si>
    <t>ОБРАЗОВАНИЕ - ВСЕГО</t>
  </si>
  <si>
    <t>ИТОГО ЗА ГОД ПО АДРЕСНОЙ ИНВЕСТИЦИОННОЙ ПРОГРАММЕ</t>
  </si>
  <si>
    <t xml:space="preserve">     Жилищное хозяйство</t>
  </si>
  <si>
    <t>Наименование расходов</t>
  </si>
  <si>
    <t xml:space="preserve">Начальник                                                                            </t>
  </si>
  <si>
    <t>Отклонение от плана на</t>
  </si>
  <si>
    <t>год</t>
  </si>
  <si>
    <t>% вып. плана к плану на</t>
  </si>
  <si>
    <t>Информация</t>
  </si>
  <si>
    <t>Главные распорядители и получатели средств бюджета</t>
  </si>
  <si>
    <t xml:space="preserve">УАиГ </t>
  </si>
  <si>
    <t>(рублей)</t>
  </si>
  <si>
    <t>Лукина С.А.    23-51-32</t>
  </si>
  <si>
    <t>ФИЗИЧЕСКАЯ КУЛЬТУРА И СПОРТ - ВСЕГО</t>
  </si>
  <si>
    <t xml:space="preserve">    Массовый спорт </t>
  </si>
  <si>
    <t>Дорожное хозяйство (дорожные фонды)</t>
  </si>
  <si>
    <t>Общее образование</t>
  </si>
  <si>
    <r>
      <t xml:space="preserve">Строительство дошкольного  образовательного  учреждения,   г. Чебоксары микрорайон «Волжский-3» на 215 мест   </t>
    </r>
    <r>
      <rPr>
        <b/>
        <i/>
        <sz val="12"/>
        <rFont val="Arial Cyr"/>
        <family val="0"/>
      </rPr>
      <t xml:space="preserve">07 01 1020102 003 310 </t>
    </r>
  </si>
  <si>
    <r>
      <t xml:space="preserve">Переустройство здания вечерней общеобразовательной школы № 2 под детский сад на 75 мест по ул. Фруктовая, 31а  г.Чебоксары </t>
    </r>
    <r>
      <rPr>
        <b/>
        <i/>
        <sz val="12"/>
        <rFont val="Arial Cyr"/>
        <family val="0"/>
      </rPr>
      <t xml:space="preserve">07 01 5225229 003 310 </t>
    </r>
  </si>
  <si>
    <r>
      <t xml:space="preserve">Строительство физкультурно - спортивного комплекса "Школа настольного тенниса" по ул. Мичмана Павлова, 9а в г. Чебоксары                              </t>
    </r>
    <r>
      <rPr>
        <b/>
        <i/>
        <sz val="12"/>
        <rFont val="Arial"/>
        <family val="2"/>
      </rPr>
      <t xml:space="preserve"> 11 02 1020102 003 310</t>
    </r>
  </si>
  <si>
    <r>
      <t xml:space="preserve">Строительство физкультурно- оздоровительного комплекса по ул. Гагарина в г.Чебоксары                                   </t>
    </r>
    <r>
      <rPr>
        <b/>
        <i/>
        <sz val="12"/>
        <rFont val="Arial"/>
        <family val="2"/>
      </rPr>
      <t>11 02 1020102 003 310</t>
    </r>
  </si>
  <si>
    <r>
      <t xml:space="preserve">Реконструкция объекта  "ДОД  ДЮСШ по видам единоборства имени олимпийского чемпиона В.С.Соколова" под детское дошкольное образовательное учреждение по Эгерскому  бульвару 35, корпус 1 в г.Чебоксары (детский сад на 205 мест)          </t>
    </r>
    <r>
      <rPr>
        <b/>
        <i/>
        <sz val="12"/>
        <rFont val="Arial Cyr"/>
        <family val="0"/>
      </rPr>
      <t xml:space="preserve"> 07 01 1020102 003 310</t>
    </r>
  </si>
  <si>
    <r>
      <t xml:space="preserve">Полигон твердых бытовых отходов (Чувашская Республика г.Новочебоксарск, ул.Промышленная)                                        </t>
    </r>
    <r>
      <rPr>
        <b/>
        <i/>
        <sz val="12"/>
        <rFont val="Arial Cyr"/>
        <family val="0"/>
      </rPr>
      <t>05 02 5224204 003 310</t>
    </r>
  </si>
  <si>
    <r>
      <t xml:space="preserve">в том числе:
проектно-изыскательские работы         </t>
    </r>
    <r>
      <rPr>
        <b/>
        <i/>
        <sz val="12"/>
        <rFont val="Arial Cyr"/>
        <family val="0"/>
      </rPr>
      <t xml:space="preserve">      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</si>
  <si>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       </t>
    </r>
    <r>
      <rPr>
        <b/>
        <i/>
        <sz val="12"/>
        <rFont val="Arial Cyr"/>
        <family val="0"/>
      </rPr>
      <t xml:space="preserve"> 07 01 5225229 003 226</t>
    </r>
  </si>
  <si>
    <r>
      <t xml:space="preserve">Строительство дошкольного образовательного учреждения, г. Чебоксары ул. Гладкова на 235 мест                                                    </t>
    </r>
    <r>
      <rPr>
        <b/>
        <i/>
        <sz val="12"/>
        <rFont val="Arial"/>
        <family val="2"/>
      </rPr>
      <t xml:space="preserve">07 01 1020102 003 310 </t>
    </r>
  </si>
  <si>
    <r>
      <t xml:space="preserve">в том числе:
проектно-изыскательские работы               </t>
    </r>
    <r>
      <rPr>
        <b/>
        <i/>
        <sz val="12"/>
        <rFont val="Arial Cyr"/>
        <family val="0"/>
      </rPr>
      <t xml:space="preserve"> 07 01 1020102 003 226</t>
    </r>
  </si>
  <si>
    <r>
      <t xml:space="preserve">в том числе:
проектно-изыскательские работы                </t>
    </r>
    <r>
      <rPr>
        <b/>
        <i/>
        <sz val="12"/>
        <rFont val="Arial Cyr"/>
        <family val="0"/>
      </rPr>
      <t>07 01 1020102 003 226</t>
    </r>
  </si>
  <si>
    <r>
      <t xml:space="preserve">в том числе:
проектно-изыскательские работы </t>
    </r>
    <r>
      <rPr>
        <b/>
        <i/>
        <sz val="12"/>
        <rFont val="Arial Cyr"/>
        <family val="0"/>
      </rPr>
      <t xml:space="preserve">               07 01 1020102 003 226</t>
    </r>
  </si>
  <si>
    <r>
      <t xml:space="preserve">Переустройство здания лицей – интерната им. Г.С.Лебедева по ул. Шумилова,7 под детский сад на 180 мест   (МДОУ  №106) г. Чебоксары  </t>
    </r>
    <r>
      <rPr>
        <b/>
        <i/>
        <sz val="12"/>
        <rFont val="Arial Cyr"/>
        <family val="0"/>
      </rPr>
      <t xml:space="preserve">07 01 1020102 003 310 </t>
    </r>
  </si>
  <si>
    <r>
      <t xml:space="preserve">в том числе:
проектно-изыскательские работы                </t>
    </r>
    <r>
      <rPr>
        <b/>
        <i/>
        <sz val="12"/>
        <rFont val="Arial Cyr"/>
        <family val="0"/>
      </rPr>
      <t>11 02 1020102 003 226</t>
    </r>
  </si>
  <si>
    <r>
      <t xml:space="preserve">в том числе:
проектно-изыскательские работы                    </t>
    </r>
    <r>
      <rPr>
        <b/>
        <i/>
        <sz val="12"/>
        <rFont val="Arial"/>
        <family val="2"/>
      </rPr>
      <t>11 02 1020102 003 226</t>
    </r>
  </si>
  <si>
    <t>(тыс.руб)</t>
  </si>
  <si>
    <r>
      <t xml:space="preserve">Полигон твердых бытовых отходов (Чувашская Республика г.Новочебоксарск, ул.Промышленная)  </t>
    </r>
    <r>
      <rPr>
        <b/>
        <i/>
        <sz val="12"/>
        <rFont val="Arial Cyr"/>
        <family val="0"/>
      </rPr>
      <t>05 02 5224204 003 310</t>
    </r>
  </si>
  <si>
    <r>
      <t xml:space="preserve">в том числе:
проектно-изыскательские работы               </t>
    </r>
    <r>
      <rPr>
        <b/>
        <i/>
        <sz val="12"/>
        <rFont val="Arial Cyr"/>
        <family val="0"/>
      </rPr>
      <t xml:space="preserve">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</si>
  <si>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           </t>
    </r>
    <r>
      <rPr>
        <b/>
        <i/>
        <sz val="12"/>
        <rFont val="Arial Cyr"/>
        <family val="0"/>
      </rPr>
      <t xml:space="preserve"> 07 01 5225229 003 226</t>
    </r>
  </si>
  <si>
    <r>
      <t xml:space="preserve">Строительство дошкольного образовательного учреждения, г. Чебоксары ул. Гладкова на 235 мест                                                </t>
    </r>
    <r>
      <rPr>
        <b/>
        <i/>
        <sz val="12"/>
        <rFont val="Arial"/>
        <family val="2"/>
      </rPr>
      <t xml:space="preserve">07 01 1020102 003 310 </t>
    </r>
  </si>
  <si>
    <r>
      <t xml:space="preserve">Переустройство здания лицей – интерната им. Г.С.Лебедева по ул. Шумилова,7 под детский сад на 180 мест   (МДОУ  №106) г. Чебоксары </t>
    </r>
    <r>
      <rPr>
        <b/>
        <i/>
        <sz val="12"/>
        <rFont val="Arial Cyr"/>
        <family val="0"/>
      </rPr>
      <t xml:space="preserve"> 07 01 1020102 003 310 </t>
    </r>
  </si>
  <si>
    <r>
      <t xml:space="preserve">в том числе:
проектно-изыскательские работы                 </t>
    </r>
    <r>
      <rPr>
        <b/>
        <i/>
        <sz val="12"/>
        <rFont val="Arial Cyr"/>
        <family val="0"/>
      </rPr>
      <t>11 02 1020102 003 226</t>
    </r>
  </si>
  <si>
    <r>
      <t xml:space="preserve">Приобретение жилья  для граждан по решению судов  </t>
    </r>
    <r>
      <rPr>
        <b/>
        <i/>
        <sz val="12"/>
        <rFont val="Arial Cyr"/>
        <family val="0"/>
      </rPr>
      <t>05 01 1020102 003 310</t>
    </r>
  </si>
  <si>
    <r>
      <t xml:space="preserve">Реконструкция бассейна МБОУ "СОШ 45" г.Чебоксары  </t>
    </r>
    <r>
      <rPr>
        <b/>
        <i/>
        <sz val="12"/>
        <rFont val="Arial Cyr"/>
        <family val="0"/>
      </rPr>
      <t xml:space="preserve"> 07 02 5225206 003 310</t>
    </r>
  </si>
  <si>
    <t xml:space="preserve">У ЖКХ, энергетики, транспорта и связи </t>
  </si>
  <si>
    <r>
      <t xml:space="preserve">Разработка проектно-сметной докуметации на строительство физкультурно-оздоровительного комплекса по Эгерскому бульвару в г.Чебоксары                                                                          </t>
    </r>
    <r>
      <rPr>
        <b/>
        <i/>
        <sz val="12"/>
        <rFont val="Arial Cyr"/>
        <family val="0"/>
      </rPr>
      <t>11 02 1020102 003 226</t>
    </r>
  </si>
  <si>
    <r>
      <t xml:space="preserve">Разработка проектно-сметной докуметации на строительство физкультурно-оздоровительного комплекса по Эгерскому бульвару в г.Чебоксары                                                                       </t>
    </r>
    <r>
      <rPr>
        <b/>
        <i/>
        <sz val="12"/>
        <rFont val="Arial"/>
        <family val="2"/>
      </rPr>
      <t xml:space="preserve">   11 02 1020102 003 226</t>
    </r>
  </si>
  <si>
    <t xml:space="preserve">Переселение граждан из ветхого и аварийного жилого фонда </t>
  </si>
  <si>
    <t>в том числе:</t>
  </si>
  <si>
    <t>05 01 0980102 500 310</t>
  </si>
  <si>
    <t>05 01 0980202 500 310</t>
  </si>
  <si>
    <t>05 01 0980212 500 310</t>
  </si>
  <si>
    <r>
      <t xml:space="preserve">Разработка ПСД на объект «Строительство ледового дворца на стадионе «Олимпийский»                                                              </t>
    </r>
    <r>
      <rPr>
        <b/>
        <i/>
        <sz val="12"/>
        <rFont val="Arial"/>
        <family val="2"/>
      </rPr>
      <t>11 02 1020102 003 226</t>
    </r>
  </si>
  <si>
    <r>
      <t xml:space="preserve">Разработка ПСД на объект «Строительство ледового дворца на стадионе «Олимпийский»                                                           </t>
    </r>
    <r>
      <rPr>
        <b/>
        <i/>
        <sz val="12"/>
        <rFont val="Arial Cyr"/>
        <family val="0"/>
      </rPr>
      <t xml:space="preserve">   11 02 1020102 003 226</t>
    </r>
  </si>
  <si>
    <r>
      <t xml:space="preserve">Разработка проектно-сметной документации на два детских дошкольных учреждения     </t>
    </r>
    <r>
      <rPr>
        <b/>
        <i/>
        <sz val="12"/>
        <rFont val="Arial Cyr"/>
        <family val="0"/>
      </rPr>
      <t xml:space="preserve"> 07 01 1020102 003 226 </t>
    </r>
  </si>
  <si>
    <r>
      <rPr>
        <sz val="12"/>
        <rFont val="Arial Cyr"/>
        <family val="0"/>
      </rPr>
      <t xml:space="preserve">Корректировка проектно-сметной документации объекта "Реконструкция Московского моста через реку Чебоксарка в г.Чебоксары" </t>
    </r>
    <r>
      <rPr>
        <b/>
        <i/>
        <sz val="12"/>
        <rFont val="Arial Cyr"/>
        <family val="0"/>
      </rPr>
      <t>04 09 3150201 003 226</t>
    </r>
  </si>
  <si>
    <r>
      <t>Корректировка проектно-сметной документации объекта "Реконструкция Московского моста через реку Чебоксарка в г.Чебоксары"</t>
    </r>
    <r>
      <rPr>
        <b/>
        <i/>
        <sz val="12"/>
        <rFont val="Arial Cyr"/>
        <family val="0"/>
      </rPr>
      <t xml:space="preserve"> 04 09 3150201 003 226</t>
    </r>
  </si>
  <si>
    <r>
      <t xml:space="preserve">Строительство транспортной развязки по Марпосадскому шоссе                                                    </t>
    </r>
    <r>
      <rPr>
        <b/>
        <i/>
        <sz val="12"/>
        <rFont val="Arial Cyp"/>
        <family val="0"/>
      </rPr>
      <t>04 09 5220627 612 530                                                       04 09 5220627 612 241</t>
    </r>
  </si>
  <si>
    <r>
      <t xml:space="preserve">Реконструкция автомобильной дороги Базового проезда на участке от кольца на Президентском бульваре до                           пересечения с ул. Пристанционная г.Чебоксары  </t>
    </r>
    <r>
      <rPr>
        <b/>
        <i/>
        <sz val="12"/>
        <rFont val="Arial Cyp"/>
        <family val="0"/>
      </rPr>
      <t>04 09 5220627 612 530                                                                              04 09 5220627 612 241</t>
    </r>
  </si>
  <si>
    <r>
      <t xml:space="preserve">Реконструкция автомобильной дороги Базового проезда на участке от кольца на Президентском бульваре до                           пересечения с ул. Пристанционная г.Чебоксары  </t>
    </r>
    <r>
      <rPr>
        <b/>
        <i/>
        <sz val="12"/>
        <rFont val="Arial Cyp"/>
        <family val="0"/>
      </rPr>
      <t>04 09 5220627 612 530                                                                          04 09 5220627 612 241</t>
    </r>
  </si>
  <si>
    <r>
      <t xml:space="preserve">Строительство транспортной развязки по Марпосадскому шоссе                                                    </t>
    </r>
    <r>
      <rPr>
        <b/>
        <i/>
        <sz val="12"/>
        <rFont val="Arial Cyp"/>
        <family val="0"/>
      </rPr>
      <t>04 09 5220627 612 530                                                                                  04 09 5220627 612 241</t>
    </r>
  </si>
  <si>
    <r>
      <t xml:space="preserve">корректировка проектно-сметной документации  </t>
    </r>
    <r>
      <rPr>
        <b/>
        <i/>
        <sz val="12"/>
        <rFont val="Arial Cyr"/>
        <family val="0"/>
      </rPr>
      <t xml:space="preserve"> 07 01 1020102 003 226</t>
    </r>
  </si>
  <si>
    <r>
      <t xml:space="preserve">корректировка проектно-сметной документации   </t>
    </r>
    <r>
      <rPr>
        <b/>
        <i/>
        <sz val="12"/>
        <rFont val="Arial Cyr"/>
        <family val="0"/>
      </rPr>
      <t>07 01 1020102 003 226</t>
    </r>
  </si>
  <si>
    <r>
      <t xml:space="preserve">Строительство автомобильной дороги 1-го пускового комплекса 1-ой очереди строительства жилого района "Новый  город" г.Чебоксары с выездом на автомобильную дорогу "Чебоксары - Новочебоксарск" в районе поста ГИБДД "Восточный"  </t>
    </r>
    <r>
      <rPr>
        <b/>
        <i/>
        <sz val="12"/>
        <rFont val="Arial Cyp"/>
        <family val="0"/>
      </rPr>
      <t>04 09 1008833 612 530                   04 09 5220627 612 530                                                       04 09 5220627 612 241</t>
    </r>
  </si>
  <si>
    <r>
      <t xml:space="preserve">Строительство автомобильной дороги 1-го пускового комплекса 1-ой очереди строительства жилого района "Новый  город" г.Чебоксары с выездом на автомобильную дорогу "Чебоксары - Новочебоксарск" в районе поста ГИБДД "Восточный" </t>
    </r>
    <r>
      <rPr>
        <b/>
        <i/>
        <sz val="12"/>
        <rFont val="Arial Cyp"/>
        <family val="0"/>
      </rPr>
      <t xml:space="preserve"> 04 09 1008833 612 530                04 09 5220627 612 530                                                       04 09 5220627 612 241</t>
    </r>
  </si>
  <si>
    <t>Н.Р. Чижанова</t>
  </si>
  <si>
    <r>
      <t xml:space="preserve">Реконструкция автономного учреждения дополнительного образования для детей "ЮНИТЕКС" Минобразования Чувашии под детское дошкольное образовательное учреждение по Бульвару Юности, 21а в городе Чебоксары (детский сад на 220 мест)          </t>
    </r>
    <r>
      <rPr>
        <b/>
        <i/>
        <sz val="12"/>
        <rFont val="Arial Cyr"/>
        <family val="0"/>
      </rPr>
      <t xml:space="preserve"> 07 01 1020102 003 310</t>
    </r>
  </si>
  <si>
    <r>
      <t xml:space="preserve">Строительство дошкольного  образовательного  учреждения, г. Чебоксары Проспект Тракторостроителей на 240 мест </t>
    </r>
    <r>
      <rPr>
        <b/>
        <i/>
        <sz val="12"/>
        <rFont val="Arial Cyr"/>
        <family val="0"/>
      </rPr>
      <t xml:space="preserve"> 07 01 5225225 003 310</t>
    </r>
    <r>
      <rPr>
        <sz val="12"/>
        <rFont val="Arial Cyr"/>
        <family val="0"/>
      </rPr>
      <t xml:space="preserve">              </t>
    </r>
    <r>
      <rPr>
        <b/>
        <i/>
        <sz val="12"/>
        <rFont val="Arial Cyr"/>
        <family val="0"/>
      </rPr>
      <t xml:space="preserve">                                                    </t>
    </r>
  </si>
  <si>
    <r>
      <t xml:space="preserve">в том числе:
проектно-изыскательские работы        </t>
    </r>
    <r>
      <rPr>
        <b/>
        <i/>
        <sz val="12"/>
        <rFont val="Arial Cyr"/>
        <family val="0"/>
      </rPr>
      <t xml:space="preserve">        07 01 5225225 003 226</t>
    </r>
    <r>
      <rPr>
        <sz val="12"/>
        <rFont val="Arial Cyr"/>
        <family val="0"/>
      </rPr>
      <t xml:space="preserve">
</t>
    </r>
  </si>
  <si>
    <r>
      <t xml:space="preserve">Строительство дошкольного образовательного учреждения поз.9 в микрорайоне № 8 Юго - Западного района  г. Чебоксары (детский сад на 240 мест)     </t>
    </r>
    <r>
      <rPr>
        <b/>
        <i/>
        <sz val="12"/>
        <rFont val="Arial Cyr"/>
        <family val="0"/>
      </rPr>
      <t xml:space="preserve">           07 01 5225237 003 310</t>
    </r>
    <r>
      <rPr>
        <sz val="12"/>
        <rFont val="Arial Cyr"/>
        <family val="0"/>
      </rPr>
      <t xml:space="preserve">                                                      </t>
    </r>
  </si>
  <si>
    <r>
      <t xml:space="preserve">в том числе:
проектно-изыскательские работы </t>
    </r>
    <r>
      <rPr>
        <b/>
        <i/>
        <sz val="12"/>
        <rFont val="Arial Cyr"/>
        <family val="0"/>
      </rPr>
      <t xml:space="preserve">               07 01 5225237 003 226</t>
    </r>
  </si>
  <si>
    <r>
      <t xml:space="preserve">расходы по присоединению объекта к электрическим сетям                                                      </t>
    </r>
    <r>
      <rPr>
        <b/>
        <i/>
        <sz val="12"/>
        <rFont val="Arial Cyr"/>
        <family val="0"/>
      </rPr>
      <t xml:space="preserve"> 07 01 5225225 003 226</t>
    </r>
  </si>
  <si>
    <r>
      <t xml:space="preserve">в том числе:
проектно-изыскательские работы                </t>
    </r>
    <r>
      <rPr>
        <b/>
        <i/>
        <sz val="12"/>
        <rFont val="Arial Cyr"/>
        <family val="0"/>
      </rPr>
      <t>07 01 5225238 003 226</t>
    </r>
  </si>
  <si>
    <r>
      <t xml:space="preserve">корректировка проектно-сметной документации  </t>
    </r>
    <r>
      <rPr>
        <b/>
        <i/>
        <sz val="12"/>
        <rFont val="Arial Cyr"/>
        <family val="0"/>
      </rPr>
      <t xml:space="preserve"> 07 01 5225238 003 226</t>
    </r>
  </si>
  <si>
    <r>
      <t xml:space="preserve">Реконструкция автодороги по пр.И.Яковлева (от Привокзальной площади до кольца пр.9-ой Пятилетки)  </t>
    </r>
    <r>
      <rPr>
        <b/>
        <i/>
        <sz val="12"/>
        <rFont val="Arial Cyp"/>
        <family val="0"/>
      </rPr>
      <t>04 09 1020102 612 530</t>
    </r>
  </si>
  <si>
    <r>
      <t xml:space="preserve">Реконструкция автодороги по пр.И.Яковлева (от Привокзальной площади до кольца пр.9-ой Пятилетки)                                </t>
    </r>
    <r>
      <rPr>
        <b/>
        <i/>
        <sz val="12"/>
        <rFont val="Arial Cyp"/>
        <family val="0"/>
      </rPr>
      <t>04 09 1020102  612 530</t>
    </r>
  </si>
  <si>
    <t>05 01 7662600 500 226</t>
  </si>
  <si>
    <t>05 01 7662600 500 310</t>
  </si>
  <si>
    <r>
      <t xml:space="preserve">Строительство дошкольного  образовательного  учреждения, г. Чебоксары Проспект Тракторостроителей на 240 мест        </t>
    </r>
    <r>
      <rPr>
        <b/>
        <i/>
        <sz val="12"/>
        <rFont val="Arial Cyr"/>
        <family val="0"/>
      </rPr>
      <t>07 01 5225225 003 310</t>
    </r>
    <r>
      <rPr>
        <sz val="12"/>
        <rFont val="Arial Cyr"/>
        <family val="0"/>
      </rPr>
      <t xml:space="preserve">         </t>
    </r>
  </si>
  <si>
    <r>
      <t xml:space="preserve">Строительство дошкольного образовательного учреждения поз.9 в микрорайоне № 8 Юго - Западного района  г. Чебоксары (детский сад на 240 мест)             </t>
    </r>
    <r>
      <rPr>
        <b/>
        <i/>
        <sz val="12"/>
        <rFont val="Arial Cyr"/>
        <family val="0"/>
      </rPr>
      <t xml:space="preserve"> 07 01 5225237 003 310</t>
    </r>
    <r>
      <rPr>
        <sz val="12"/>
        <rFont val="Arial Cyr"/>
        <family val="0"/>
      </rPr>
      <t xml:space="preserve">                                    </t>
    </r>
  </si>
  <si>
    <r>
      <t xml:space="preserve">в том числе:
проектно-изыскательские работы              </t>
    </r>
    <r>
      <rPr>
        <b/>
        <i/>
        <sz val="12"/>
        <rFont val="Arial Cyr"/>
        <family val="0"/>
      </rPr>
      <t xml:space="preserve">  07 01 5225225 003 226</t>
    </r>
    <r>
      <rPr>
        <sz val="12"/>
        <rFont val="Arial Cyr"/>
        <family val="0"/>
      </rPr>
      <t xml:space="preserve">
</t>
    </r>
  </si>
  <si>
    <r>
      <t xml:space="preserve">расходы по присоединению объекта к электрическим сетям                                                       </t>
    </r>
    <r>
      <rPr>
        <b/>
        <i/>
        <sz val="12"/>
        <rFont val="Arial Cyr"/>
        <family val="0"/>
      </rPr>
      <t>07 01 5225225 003 226</t>
    </r>
  </si>
  <si>
    <t>об исполнении инвестиционной программы г.Чебоксары на 01.12.2012 года</t>
  </si>
  <si>
    <t>Кассовые расходы за январь-ноябрь 2012 года</t>
  </si>
  <si>
    <r>
      <t xml:space="preserve">Строительство дошкольного образовательного учреждения, поз. 8 в микрорайоне "Волжский-2" СЗР г. Чебоксары  (детсад на 150 мест)   </t>
    </r>
    <r>
      <rPr>
        <b/>
        <i/>
        <sz val="12"/>
        <rFont val="Arial Cyr"/>
        <family val="0"/>
      </rPr>
      <t xml:space="preserve">                </t>
    </r>
    <r>
      <rPr>
        <b/>
        <sz val="12"/>
        <rFont val="Arial Cyr"/>
        <family val="0"/>
      </rPr>
      <t xml:space="preserve"> 07 01 5225238 003</t>
    </r>
    <r>
      <rPr>
        <b/>
        <i/>
        <sz val="12"/>
        <rFont val="Arial Cyr"/>
        <family val="0"/>
      </rPr>
      <t xml:space="preserve">                                                   </t>
    </r>
  </si>
  <si>
    <r>
      <t xml:space="preserve">Строительство дошкольного образовательного учреждения, поз. 8 в микрорайоне "Волжский-2" СЗР г. Чебоксары  (детсад на 150 мест) </t>
    </r>
    <r>
      <rPr>
        <b/>
        <i/>
        <sz val="12"/>
        <rFont val="Arial Cyr"/>
        <family val="0"/>
      </rPr>
      <t xml:space="preserve">                  07 01 5225238 003 </t>
    </r>
    <r>
      <rPr>
        <sz val="12"/>
        <rFont val="Arial Cyr"/>
        <family val="0"/>
      </rPr>
      <t xml:space="preserve">                                                       </t>
    </r>
    <r>
      <rPr>
        <b/>
        <i/>
        <sz val="12"/>
        <rFont val="Arial Cyr"/>
        <family val="0"/>
      </rPr>
      <t xml:space="preserve">  </t>
    </r>
  </si>
  <si>
    <t>Контроль завершения 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</si>
</sst>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8">
    <font>
      <sz val="10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sz val="12"/>
      <name val="Arial Cyp"/>
      <family val="0"/>
    </font>
    <font>
      <b/>
      <i/>
      <sz val="12"/>
      <name val="Arial Cyp"/>
      <family val="0"/>
    </font>
    <font>
      <sz val="9"/>
      <name val="Arial Cyp"/>
      <family val="0"/>
    </font>
    <font>
      <sz val="12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right"/>
    </xf>
    <xf numFmtId="164" fontId="3" fillId="34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4" fontId="3" fillId="34" borderId="10" xfId="0" applyNumberFormat="1" applyFont="1" applyFill="1" applyBorder="1" applyAlignment="1">
      <alignment horizontal="right"/>
    </xf>
    <xf numFmtId="164" fontId="3" fillId="34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justify" wrapText="1"/>
    </xf>
    <xf numFmtId="4" fontId="1" fillId="33" borderId="0" xfId="0" applyNumberFormat="1" applyFont="1" applyFill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169" fontId="3" fillId="34" borderId="10" xfId="0" applyNumberFormat="1" applyFont="1" applyFill="1" applyBorder="1" applyAlignment="1">
      <alignment/>
    </xf>
    <xf numFmtId="169" fontId="3" fillId="34" borderId="10" xfId="0" applyNumberFormat="1" applyFont="1" applyFill="1" applyBorder="1" applyAlignment="1">
      <alignment horizontal="center"/>
    </xf>
    <xf numFmtId="169" fontId="3" fillId="33" borderId="10" xfId="0" applyNumberFormat="1" applyFont="1" applyFill="1" applyBorder="1" applyAlignment="1">
      <alignment horizontal="right"/>
    </xf>
    <xf numFmtId="169" fontId="3" fillId="33" borderId="10" xfId="0" applyNumberFormat="1" applyFont="1" applyFill="1" applyBorder="1" applyAlignment="1">
      <alignment horizontal="center"/>
    </xf>
    <xf numFmtId="169" fontId="1" fillId="33" borderId="10" xfId="0" applyNumberFormat="1" applyFont="1" applyFill="1" applyBorder="1" applyAlignment="1">
      <alignment/>
    </xf>
    <xf numFmtId="169" fontId="1" fillId="33" borderId="10" xfId="0" applyNumberFormat="1" applyFont="1" applyFill="1" applyBorder="1" applyAlignment="1">
      <alignment horizontal="center"/>
    </xf>
    <xf numFmtId="169" fontId="3" fillId="33" borderId="10" xfId="0" applyNumberFormat="1" applyFont="1" applyFill="1" applyBorder="1" applyAlignment="1">
      <alignment/>
    </xf>
    <xf numFmtId="169" fontId="1" fillId="33" borderId="10" xfId="0" applyNumberFormat="1" applyFont="1" applyFill="1" applyBorder="1" applyAlignment="1">
      <alignment horizontal="right"/>
    </xf>
    <xf numFmtId="169" fontId="3" fillId="34" borderId="10" xfId="0" applyNumberFormat="1" applyFont="1" applyFill="1" applyBorder="1" applyAlignment="1">
      <alignment horizontal="right"/>
    </xf>
    <xf numFmtId="169" fontId="1" fillId="33" borderId="11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30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7"/>
  <sheetViews>
    <sheetView showZeros="0" tabSelected="1" view="pageBreakPreview" zoomScale="75" zoomScaleSheetLayoutView="75" zoomScalePageLayoutView="0" workbookViewId="0" topLeftCell="A1">
      <pane xSplit="1" ySplit="9" topLeftCell="B10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D13" sqref="D13"/>
    </sheetView>
  </sheetViews>
  <sheetFormatPr defaultColWidth="9.125" defaultRowHeight="12.75"/>
  <cols>
    <col min="1" max="1" width="46.00390625" style="1" customWidth="1"/>
    <col min="2" max="2" width="11.50390625" style="1" customWidth="1"/>
    <col min="3" max="3" width="19.50390625" style="1" customWidth="1"/>
    <col min="4" max="4" width="17.50390625" style="1" customWidth="1"/>
    <col min="5" max="5" width="17.875" style="1" customWidth="1"/>
    <col min="6" max="6" width="18.375" style="1" customWidth="1"/>
    <col min="7" max="7" width="18.00390625" style="1" customWidth="1"/>
    <col min="8" max="8" width="17.375" style="1" customWidth="1"/>
    <col min="9" max="10" width="17.50390625" style="1" customWidth="1"/>
    <col min="11" max="11" width="18.50390625" style="1" customWidth="1"/>
    <col min="12" max="12" width="10.125" style="1" customWidth="1"/>
    <col min="13" max="13" width="3.625" style="1" customWidth="1"/>
    <col min="14" max="14" width="4.625" style="1" customWidth="1"/>
    <col min="15" max="16384" width="9.125" style="1" customWidth="1"/>
  </cols>
  <sheetData>
    <row r="1" ht="17.25">
      <c r="A1" s="70" t="s">
        <v>93</v>
      </c>
    </row>
    <row r="2" spans="1:12" ht="18" customHeight="1">
      <c r="A2" s="6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8" customHeight="1">
      <c r="A3" s="61" t="s">
        <v>89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4" ht="15.75" customHeight="1">
      <c r="A4" s="62"/>
      <c r="B4" s="62"/>
      <c r="C4" s="62"/>
      <c r="D4" s="62"/>
      <c r="E4" s="62"/>
      <c r="F4" s="62"/>
      <c r="G4" s="16"/>
      <c r="H4" s="16"/>
      <c r="I4" s="16"/>
      <c r="J4" s="16"/>
      <c r="K4" s="16"/>
      <c r="L4" s="2"/>
      <c r="M4" s="2"/>
      <c r="N4" s="2"/>
    </row>
    <row r="5" spans="1:28" ht="12" customHeight="1">
      <c r="A5" s="63" t="s">
        <v>21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12" ht="17.25" customHeight="1">
      <c r="A6" s="64" t="s">
        <v>13</v>
      </c>
      <c r="B6" s="65" t="s">
        <v>19</v>
      </c>
      <c r="C6" s="54" t="s">
        <v>0</v>
      </c>
      <c r="D6" s="54"/>
      <c r="E6" s="54"/>
      <c r="F6" s="54"/>
      <c r="G6" s="57" t="s">
        <v>90</v>
      </c>
      <c r="H6" s="58"/>
      <c r="I6" s="58"/>
      <c r="J6" s="59"/>
      <c r="K6" s="65" t="s">
        <v>15</v>
      </c>
      <c r="L6" s="68" t="s">
        <v>17</v>
      </c>
    </row>
    <row r="7" spans="1:12" ht="29.25" customHeight="1">
      <c r="A7" s="64"/>
      <c r="B7" s="66"/>
      <c r="C7" s="54" t="s">
        <v>1</v>
      </c>
      <c r="D7" s="54" t="s">
        <v>2</v>
      </c>
      <c r="E7" s="54"/>
      <c r="F7" s="54"/>
      <c r="G7" s="55" t="s">
        <v>1</v>
      </c>
      <c r="H7" s="57" t="s">
        <v>2</v>
      </c>
      <c r="I7" s="58"/>
      <c r="J7" s="59"/>
      <c r="K7" s="67"/>
      <c r="L7" s="69"/>
    </row>
    <row r="8" spans="1:12" ht="30.75" customHeight="1">
      <c r="A8" s="64"/>
      <c r="B8" s="67"/>
      <c r="C8" s="54"/>
      <c r="D8" s="19" t="s">
        <v>3</v>
      </c>
      <c r="E8" s="19" t="s">
        <v>4</v>
      </c>
      <c r="F8" s="19" t="s">
        <v>5</v>
      </c>
      <c r="G8" s="56"/>
      <c r="H8" s="19" t="s">
        <v>3</v>
      </c>
      <c r="I8" s="19" t="s">
        <v>4</v>
      </c>
      <c r="J8" s="19" t="s">
        <v>5</v>
      </c>
      <c r="K8" s="19" t="s">
        <v>16</v>
      </c>
      <c r="L8" s="19" t="s">
        <v>16</v>
      </c>
    </row>
    <row r="9" spans="1:12" ht="12.7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9">
        <v>12</v>
      </c>
    </row>
    <row r="10" spans="1:12" ht="18.75" customHeight="1">
      <c r="A10" s="11" t="s">
        <v>8</v>
      </c>
      <c r="B10" s="11"/>
      <c r="C10" s="21">
        <f>C11</f>
        <v>309722090</v>
      </c>
      <c r="D10" s="21">
        <f>D11</f>
        <v>41102590</v>
      </c>
      <c r="E10" s="21">
        <f aca="true" t="shared" si="0" ref="E10:J10">E11</f>
        <v>218761900</v>
      </c>
      <c r="F10" s="21">
        <f t="shared" si="0"/>
        <v>49857600</v>
      </c>
      <c r="G10" s="21">
        <f t="shared" si="0"/>
        <v>71582670.77</v>
      </c>
      <c r="H10" s="21">
        <f t="shared" si="0"/>
        <v>0</v>
      </c>
      <c r="I10" s="21">
        <f t="shared" si="0"/>
        <v>57743413</v>
      </c>
      <c r="J10" s="21">
        <f t="shared" si="0"/>
        <v>13839257.77</v>
      </c>
      <c r="K10" s="30">
        <f aca="true" t="shared" si="1" ref="K10:K63">G10-C10</f>
        <v>-238139419.23000002</v>
      </c>
      <c r="L10" s="28">
        <f aca="true" t="shared" si="2" ref="L10:L63">G10/C10*100</f>
        <v>23.11190356813103</v>
      </c>
    </row>
    <row r="11" spans="1:12" ht="21" customHeight="1">
      <c r="A11" s="7" t="s">
        <v>25</v>
      </c>
      <c r="B11" s="18"/>
      <c r="C11" s="26">
        <f>C12+C13+C14+C15+C16</f>
        <v>309722090</v>
      </c>
      <c r="D11" s="26">
        <f aca="true" t="shared" si="3" ref="D11:J11">D12+D13+D14+D15+D16</f>
        <v>41102590</v>
      </c>
      <c r="E11" s="26">
        <f t="shared" si="3"/>
        <v>218761900</v>
      </c>
      <c r="F11" s="26">
        <f t="shared" si="3"/>
        <v>49857600</v>
      </c>
      <c r="G11" s="26">
        <f t="shared" si="3"/>
        <v>71582670.77</v>
      </c>
      <c r="H11" s="26">
        <f t="shared" si="3"/>
        <v>0</v>
      </c>
      <c r="I11" s="26">
        <f t="shared" si="3"/>
        <v>57743413</v>
      </c>
      <c r="J11" s="26">
        <f t="shared" si="3"/>
        <v>13839257.77</v>
      </c>
      <c r="K11" s="22">
        <f t="shared" si="1"/>
        <v>-238139419.23000002</v>
      </c>
      <c r="L11" s="29">
        <f t="shared" si="2"/>
        <v>23.11190356813103</v>
      </c>
    </row>
    <row r="12" spans="1:12" ht="66.75" customHeight="1">
      <c r="A12" s="50" t="s">
        <v>62</v>
      </c>
      <c r="B12" s="33" t="s">
        <v>20</v>
      </c>
      <c r="C12" s="25">
        <f>D12+E12+F12</f>
        <v>1840000</v>
      </c>
      <c r="D12" s="25"/>
      <c r="E12" s="25"/>
      <c r="F12" s="25">
        <v>1840000</v>
      </c>
      <c r="G12" s="25">
        <f>H12+I12+J12</f>
        <v>1840000</v>
      </c>
      <c r="H12" s="25"/>
      <c r="I12" s="25"/>
      <c r="J12" s="25">
        <v>1840000</v>
      </c>
      <c r="K12" s="20">
        <f t="shared" si="1"/>
        <v>0</v>
      </c>
      <c r="L12" s="4">
        <f t="shared" si="2"/>
        <v>100</v>
      </c>
    </row>
    <row r="13" spans="1:12" ht="94.5" customHeight="1">
      <c r="A13" s="15" t="s">
        <v>65</v>
      </c>
      <c r="B13" s="51" t="s">
        <v>51</v>
      </c>
      <c r="C13" s="23">
        <f>D13+E13+F13</f>
        <v>142741998</v>
      </c>
      <c r="D13" s="23"/>
      <c r="E13" s="23">
        <v>114193575</v>
      </c>
      <c r="F13" s="23">
        <v>28548423</v>
      </c>
      <c r="G13" s="23">
        <f>H13+I13+J13</f>
        <v>0</v>
      </c>
      <c r="H13" s="23"/>
      <c r="I13" s="23"/>
      <c r="J13" s="23"/>
      <c r="K13" s="20">
        <f t="shared" si="1"/>
        <v>-142741998</v>
      </c>
      <c r="L13" s="4">
        <f t="shared" si="2"/>
        <v>0</v>
      </c>
    </row>
    <row r="14" spans="1:12" ht="66" customHeight="1">
      <c r="A14" s="15" t="s">
        <v>64</v>
      </c>
      <c r="B14" s="51" t="s">
        <v>51</v>
      </c>
      <c r="C14" s="23">
        <f>D14+E14+F14</f>
        <v>61383612</v>
      </c>
      <c r="D14" s="23"/>
      <c r="E14" s="23">
        <v>55245212</v>
      </c>
      <c r="F14" s="23">
        <v>6138400</v>
      </c>
      <c r="G14" s="23">
        <f>H14+I14+J14</f>
        <v>40437167</v>
      </c>
      <c r="H14" s="23"/>
      <c r="I14" s="23">
        <v>34299010</v>
      </c>
      <c r="J14" s="23">
        <v>6138157</v>
      </c>
      <c r="K14" s="20">
        <f t="shared" si="1"/>
        <v>-20946445</v>
      </c>
      <c r="L14" s="4">
        <f t="shared" si="2"/>
        <v>65.87616088802334</v>
      </c>
    </row>
    <row r="15" spans="1:12" ht="62.25" customHeight="1">
      <c r="A15" s="15" t="s">
        <v>81</v>
      </c>
      <c r="B15" s="51" t="s">
        <v>51</v>
      </c>
      <c r="C15" s="23">
        <f>D15+E15+F15</f>
        <v>1000000</v>
      </c>
      <c r="D15" s="23"/>
      <c r="E15" s="23"/>
      <c r="F15" s="23">
        <v>1000000</v>
      </c>
      <c r="G15" s="23">
        <f>H15+I15+J15</f>
        <v>0</v>
      </c>
      <c r="H15" s="23"/>
      <c r="I15" s="23"/>
      <c r="J15" s="23"/>
      <c r="K15" s="20">
        <f t="shared" si="1"/>
        <v>-1000000</v>
      </c>
      <c r="L15" s="4">
        <f t="shared" si="2"/>
        <v>0</v>
      </c>
    </row>
    <row r="16" spans="1:12" ht="146.25" customHeight="1">
      <c r="A16" s="15" t="s">
        <v>70</v>
      </c>
      <c r="B16" s="51" t="s">
        <v>51</v>
      </c>
      <c r="C16" s="23">
        <f>D16+E16+F16</f>
        <v>102756480</v>
      </c>
      <c r="D16" s="23">
        <v>41102590</v>
      </c>
      <c r="E16" s="23">
        <v>49323113</v>
      </c>
      <c r="F16" s="23">
        <v>12330777</v>
      </c>
      <c r="G16" s="23">
        <f>H16+I16+J16</f>
        <v>29305503.77</v>
      </c>
      <c r="H16" s="23"/>
      <c r="I16" s="23">
        <v>23444403</v>
      </c>
      <c r="J16" s="23">
        <v>5861100.77</v>
      </c>
      <c r="K16" s="20"/>
      <c r="L16" s="4"/>
    </row>
    <row r="17" spans="1:12" ht="30.75" customHeight="1">
      <c r="A17" s="6" t="s">
        <v>9</v>
      </c>
      <c r="B17" s="6"/>
      <c r="C17" s="21">
        <f>C18+C27</f>
        <v>146421006</v>
      </c>
      <c r="D17" s="21">
        <f aca="true" t="shared" si="4" ref="D17:J17">D18+D27</f>
        <v>0</v>
      </c>
      <c r="E17" s="21">
        <f t="shared" si="4"/>
        <v>66077857</v>
      </c>
      <c r="F17" s="21">
        <f t="shared" si="4"/>
        <v>80343149</v>
      </c>
      <c r="G17" s="21">
        <f t="shared" si="4"/>
        <v>35992216</v>
      </c>
      <c r="H17" s="21">
        <f t="shared" si="4"/>
        <v>0</v>
      </c>
      <c r="I17" s="21">
        <f t="shared" si="4"/>
        <v>8766006</v>
      </c>
      <c r="J17" s="21">
        <f t="shared" si="4"/>
        <v>27226210</v>
      </c>
      <c r="K17" s="30">
        <f t="shared" si="1"/>
        <v>-110428790</v>
      </c>
      <c r="L17" s="28">
        <f t="shared" si="2"/>
        <v>24.58131997809112</v>
      </c>
    </row>
    <row r="18" spans="1:12" ht="15.75" customHeight="1">
      <c r="A18" s="7" t="s">
        <v>12</v>
      </c>
      <c r="B18" s="18"/>
      <c r="C18" s="24">
        <f>C19+C20</f>
        <v>100204320</v>
      </c>
      <c r="D18" s="24">
        <f aca="true" t="shared" si="5" ref="D18:J18">D19+D20</f>
        <v>0</v>
      </c>
      <c r="E18" s="24">
        <f t="shared" si="5"/>
        <v>39070057</v>
      </c>
      <c r="F18" s="24">
        <f t="shared" si="5"/>
        <v>61134263</v>
      </c>
      <c r="G18" s="24">
        <f t="shared" si="5"/>
        <v>21851705</v>
      </c>
      <c r="H18" s="24">
        <f t="shared" si="5"/>
        <v>0</v>
      </c>
      <c r="I18" s="24">
        <f t="shared" si="5"/>
        <v>0</v>
      </c>
      <c r="J18" s="24">
        <f t="shared" si="5"/>
        <v>21851705</v>
      </c>
      <c r="K18" s="22">
        <f t="shared" si="1"/>
        <v>-78352615</v>
      </c>
      <c r="L18" s="29">
        <f t="shared" si="2"/>
        <v>21.80714863391119</v>
      </c>
    </row>
    <row r="19" spans="1:12" ht="34.5" customHeight="1">
      <c r="A19" s="9" t="s">
        <v>49</v>
      </c>
      <c r="B19" s="33" t="s">
        <v>20</v>
      </c>
      <c r="C19" s="23">
        <f aca="true" t="shared" si="6" ref="C19:C26">D19+E19+F19</f>
        <v>35000000</v>
      </c>
      <c r="D19" s="23"/>
      <c r="E19" s="23"/>
      <c r="F19" s="23">
        <v>35000000</v>
      </c>
      <c r="G19" s="23">
        <f aca="true" t="shared" si="7" ref="G19:G26">H19+I19+J19</f>
        <v>11195260</v>
      </c>
      <c r="H19" s="23"/>
      <c r="I19" s="23"/>
      <c r="J19" s="23">
        <v>11195260</v>
      </c>
      <c r="K19" s="20">
        <f t="shared" si="1"/>
        <v>-23804740</v>
      </c>
      <c r="L19" s="4">
        <f t="shared" si="2"/>
        <v>31.986457142857144</v>
      </c>
    </row>
    <row r="20" spans="1:12" ht="34.5" customHeight="1">
      <c r="A20" s="9" t="s">
        <v>54</v>
      </c>
      <c r="B20" s="33" t="s">
        <v>20</v>
      </c>
      <c r="C20" s="23">
        <f>C22+C23+C24+C25+C26</f>
        <v>65204320</v>
      </c>
      <c r="D20" s="23">
        <f aca="true" t="shared" si="8" ref="D20:J20">D22+D23+D24+D25+D26</f>
        <v>0</v>
      </c>
      <c r="E20" s="23">
        <f t="shared" si="8"/>
        <v>39070057</v>
      </c>
      <c r="F20" s="23">
        <f t="shared" si="8"/>
        <v>26134263</v>
      </c>
      <c r="G20" s="23">
        <f t="shared" si="8"/>
        <v>10656445</v>
      </c>
      <c r="H20" s="23">
        <f t="shared" si="8"/>
        <v>0</v>
      </c>
      <c r="I20" s="23">
        <f t="shared" si="8"/>
        <v>0</v>
      </c>
      <c r="J20" s="23">
        <f t="shared" si="8"/>
        <v>10656445</v>
      </c>
      <c r="K20" s="20">
        <f t="shared" si="1"/>
        <v>-54547875</v>
      </c>
      <c r="L20" s="4">
        <f t="shared" si="2"/>
        <v>16.343157938001653</v>
      </c>
    </row>
    <row r="21" spans="1:12" ht="24" customHeight="1">
      <c r="A21" s="9" t="s">
        <v>55</v>
      </c>
      <c r="B21" s="33"/>
      <c r="C21" s="23"/>
      <c r="D21" s="23"/>
      <c r="E21" s="23"/>
      <c r="F21" s="23"/>
      <c r="G21" s="23"/>
      <c r="H21" s="23"/>
      <c r="I21" s="23"/>
      <c r="J21" s="23"/>
      <c r="K21" s="20"/>
      <c r="L21" s="4"/>
    </row>
    <row r="22" spans="1:12" ht="24" customHeight="1">
      <c r="A22" s="52" t="s">
        <v>56</v>
      </c>
      <c r="B22" s="33"/>
      <c r="C22" s="23">
        <f t="shared" si="6"/>
        <v>25262471</v>
      </c>
      <c r="D22" s="23"/>
      <c r="E22" s="23">
        <v>25262471</v>
      </c>
      <c r="F22" s="23"/>
      <c r="G22" s="23">
        <f>H22+I22+J22</f>
        <v>0</v>
      </c>
      <c r="H22" s="23"/>
      <c r="I22" s="23"/>
      <c r="J22" s="23"/>
      <c r="K22" s="20">
        <f t="shared" si="1"/>
        <v>-25262471</v>
      </c>
      <c r="L22" s="4"/>
    </row>
    <row r="23" spans="1:12" ht="21" customHeight="1">
      <c r="A23" s="52" t="s">
        <v>57</v>
      </c>
      <c r="B23" s="33"/>
      <c r="C23" s="23">
        <f t="shared" si="6"/>
        <v>8747749</v>
      </c>
      <c r="D23" s="23"/>
      <c r="E23" s="23">
        <v>8340177</v>
      </c>
      <c r="F23" s="23">
        <v>407572</v>
      </c>
      <c r="G23" s="23">
        <f t="shared" si="7"/>
        <v>0</v>
      </c>
      <c r="H23" s="23"/>
      <c r="I23" s="23"/>
      <c r="J23" s="23"/>
      <c r="K23" s="20">
        <f t="shared" si="1"/>
        <v>-8747749</v>
      </c>
      <c r="L23" s="4">
        <f t="shared" si="2"/>
        <v>0</v>
      </c>
    </row>
    <row r="24" spans="1:12" ht="20.25" customHeight="1">
      <c r="A24" s="52" t="s">
        <v>58</v>
      </c>
      <c r="B24" s="33"/>
      <c r="C24" s="23">
        <f t="shared" si="6"/>
        <v>20534695</v>
      </c>
      <c r="D24" s="23"/>
      <c r="E24" s="23">
        <v>5467409</v>
      </c>
      <c r="F24" s="23">
        <v>15067286</v>
      </c>
      <c r="G24" s="23">
        <f t="shared" si="7"/>
        <v>0</v>
      </c>
      <c r="H24" s="23"/>
      <c r="I24" s="23"/>
      <c r="J24" s="23"/>
      <c r="K24" s="20">
        <f t="shared" si="1"/>
        <v>-20534695</v>
      </c>
      <c r="L24" s="4">
        <f t="shared" si="2"/>
        <v>0</v>
      </c>
    </row>
    <row r="25" spans="1:12" ht="21" customHeight="1">
      <c r="A25" s="52" t="s">
        <v>83</v>
      </c>
      <c r="B25" s="33"/>
      <c r="C25" s="23">
        <f t="shared" si="6"/>
        <v>459405</v>
      </c>
      <c r="D25" s="23"/>
      <c r="E25" s="23"/>
      <c r="F25" s="23">
        <v>459405</v>
      </c>
      <c r="G25" s="23">
        <f t="shared" si="7"/>
        <v>459405</v>
      </c>
      <c r="H25" s="23"/>
      <c r="I25" s="23"/>
      <c r="J25" s="23">
        <v>459405</v>
      </c>
      <c r="K25" s="20">
        <f t="shared" si="1"/>
        <v>0</v>
      </c>
      <c r="L25" s="4">
        <f t="shared" si="2"/>
        <v>100</v>
      </c>
    </row>
    <row r="26" spans="1:12" ht="20.25" customHeight="1">
      <c r="A26" s="52" t="s">
        <v>84</v>
      </c>
      <c r="B26" s="33"/>
      <c r="C26" s="23">
        <f t="shared" si="6"/>
        <v>10200000</v>
      </c>
      <c r="D26" s="23"/>
      <c r="E26" s="23"/>
      <c r="F26" s="23">
        <v>10200000</v>
      </c>
      <c r="G26" s="23">
        <f t="shared" si="7"/>
        <v>10197040</v>
      </c>
      <c r="H26" s="23"/>
      <c r="I26" s="23"/>
      <c r="J26" s="23">
        <v>10197040</v>
      </c>
      <c r="K26" s="20">
        <f t="shared" si="1"/>
        <v>-2960</v>
      </c>
      <c r="L26" s="4">
        <f t="shared" si="2"/>
        <v>99.97098039215686</v>
      </c>
    </row>
    <row r="27" spans="1:12" ht="16.5" customHeight="1">
      <c r="A27" s="7" t="s">
        <v>6</v>
      </c>
      <c r="B27" s="18"/>
      <c r="C27" s="24">
        <f>C28</f>
        <v>46216686</v>
      </c>
      <c r="D27" s="24">
        <f aca="true" t="shared" si="9" ref="D27:J27">D28</f>
        <v>0</v>
      </c>
      <c r="E27" s="24">
        <f t="shared" si="9"/>
        <v>27007800</v>
      </c>
      <c r="F27" s="24">
        <f t="shared" si="9"/>
        <v>19208886</v>
      </c>
      <c r="G27" s="24">
        <f t="shared" si="9"/>
        <v>14140511</v>
      </c>
      <c r="H27" s="24">
        <f t="shared" si="9"/>
        <v>0</v>
      </c>
      <c r="I27" s="24">
        <f t="shared" si="9"/>
        <v>8766006</v>
      </c>
      <c r="J27" s="24">
        <f t="shared" si="9"/>
        <v>5374505</v>
      </c>
      <c r="K27" s="20">
        <f t="shared" si="1"/>
        <v>-32076175</v>
      </c>
      <c r="L27" s="4">
        <f t="shared" si="2"/>
        <v>30.596116303103173</v>
      </c>
    </row>
    <row r="28" spans="1:12" ht="63.75" customHeight="1">
      <c r="A28" s="9" t="s">
        <v>43</v>
      </c>
      <c r="B28" s="33" t="s">
        <v>20</v>
      </c>
      <c r="C28" s="25">
        <f>D28+E28+F28</f>
        <v>46216686</v>
      </c>
      <c r="D28" s="25"/>
      <c r="E28" s="25">
        <v>27007800</v>
      </c>
      <c r="F28" s="25">
        <v>19208886</v>
      </c>
      <c r="G28" s="25">
        <f>H28+I28+J28</f>
        <v>14140511</v>
      </c>
      <c r="H28" s="25"/>
      <c r="I28" s="25">
        <v>8766006</v>
      </c>
      <c r="J28" s="25">
        <v>5374505</v>
      </c>
      <c r="K28" s="25">
        <f t="shared" si="1"/>
        <v>-32076175</v>
      </c>
      <c r="L28" s="12">
        <f t="shared" si="2"/>
        <v>30.596116303103173</v>
      </c>
    </row>
    <row r="29" spans="1:12" ht="18" customHeight="1">
      <c r="A29" s="11" t="s">
        <v>10</v>
      </c>
      <c r="B29" s="34"/>
      <c r="C29" s="27">
        <f aca="true" t="shared" si="10" ref="C29:J29">C30+C53</f>
        <v>248900200</v>
      </c>
      <c r="D29" s="27">
        <f t="shared" si="10"/>
        <v>0</v>
      </c>
      <c r="E29" s="27">
        <f t="shared" si="10"/>
        <v>43250000</v>
      </c>
      <c r="F29" s="27">
        <f t="shared" si="10"/>
        <v>205650200</v>
      </c>
      <c r="G29" s="27">
        <f t="shared" si="10"/>
        <v>195107727.57</v>
      </c>
      <c r="H29" s="27">
        <f t="shared" si="10"/>
        <v>0</v>
      </c>
      <c r="I29" s="27">
        <f t="shared" si="10"/>
        <v>28325386</v>
      </c>
      <c r="J29" s="27">
        <f t="shared" si="10"/>
        <v>166782341.57</v>
      </c>
      <c r="K29" s="27">
        <f t="shared" si="1"/>
        <v>-53792472.43000001</v>
      </c>
      <c r="L29" s="13">
        <f t="shared" si="2"/>
        <v>78.38793523267559</v>
      </c>
    </row>
    <row r="30" spans="1:12" ht="18" customHeight="1">
      <c r="A30" s="7" t="s">
        <v>7</v>
      </c>
      <c r="B30" s="18"/>
      <c r="C30" s="26">
        <f aca="true" t="shared" si="11" ref="C30:J30">C31+C33+C36+C38+C40+C43+C45+C47+C50+C52</f>
        <v>238600200</v>
      </c>
      <c r="D30" s="26">
        <f t="shared" si="11"/>
        <v>0</v>
      </c>
      <c r="E30" s="26">
        <f t="shared" si="11"/>
        <v>32950000</v>
      </c>
      <c r="F30" s="26">
        <f t="shared" si="11"/>
        <v>205650200</v>
      </c>
      <c r="G30" s="26">
        <f t="shared" si="11"/>
        <v>188143094.57</v>
      </c>
      <c r="H30" s="26">
        <f t="shared" si="11"/>
        <v>0</v>
      </c>
      <c r="I30" s="26">
        <f t="shared" si="11"/>
        <v>21360753</v>
      </c>
      <c r="J30" s="26">
        <f t="shared" si="11"/>
        <v>166782341.57</v>
      </c>
      <c r="K30" s="26">
        <f t="shared" si="1"/>
        <v>-50457105.43000001</v>
      </c>
      <c r="L30" s="31">
        <f t="shared" si="2"/>
        <v>78.8528654083274</v>
      </c>
    </row>
    <row r="31" spans="1:12" ht="66.75" customHeight="1">
      <c r="A31" s="8" t="s">
        <v>27</v>
      </c>
      <c r="B31" s="33" t="s">
        <v>20</v>
      </c>
      <c r="C31" s="25">
        <f aca="true" t="shared" si="12" ref="C31:C52">D31+E31+F31</f>
        <v>14982600</v>
      </c>
      <c r="D31" s="25"/>
      <c r="E31" s="25"/>
      <c r="F31" s="25">
        <v>14982600</v>
      </c>
      <c r="G31" s="25">
        <f>H31+I31+J31</f>
        <v>11789427</v>
      </c>
      <c r="H31" s="25"/>
      <c r="I31" s="25"/>
      <c r="J31" s="25">
        <v>11789427</v>
      </c>
      <c r="K31" s="25">
        <f t="shared" si="1"/>
        <v>-3193173</v>
      </c>
      <c r="L31" s="12">
        <f t="shared" si="2"/>
        <v>78.68745745064275</v>
      </c>
    </row>
    <row r="32" spans="1:12" ht="51.75" customHeight="1">
      <c r="A32" s="35" t="s">
        <v>44</v>
      </c>
      <c r="B32" s="33"/>
      <c r="C32" s="25">
        <f t="shared" si="12"/>
        <v>352200</v>
      </c>
      <c r="D32" s="25"/>
      <c r="E32" s="25"/>
      <c r="F32" s="25">
        <v>352200</v>
      </c>
      <c r="G32" s="25">
        <f>H32+I32+J32</f>
        <v>141449</v>
      </c>
      <c r="H32" s="25"/>
      <c r="I32" s="25"/>
      <c r="J32" s="25">
        <v>141449</v>
      </c>
      <c r="K32" s="25">
        <f t="shared" si="1"/>
        <v>-210751</v>
      </c>
      <c r="L32" s="12">
        <f t="shared" si="2"/>
        <v>40.16155593412834</v>
      </c>
    </row>
    <row r="33" spans="1:12" ht="64.5" customHeight="1">
      <c r="A33" s="8" t="s">
        <v>74</v>
      </c>
      <c r="B33" s="33" t="s">
        <v>20</v>
      </c>
      <c r="C33" s="25">
        <f t="shared" si="12"/>
        <v>106098700</v>
      </c>
      <c r="D33" s="25"/>
      <c r="E33" s="25">
        <v>12000000</v>
      </c>
      <c r="F33" s="25">
        <v>94098700</v>
      </c>
      <c r="G33" s="25">
        <f>H33+I33+J33</f>
        <v>104915258.96</v>
      </c>
      <c r="H33" s="25"/>
      <c r="I33" s="25">
        <v>12000000</v>
      </c>
      <c r="J33" s="25">
        <v>92915258.96</v>
      </c>
      <c r="K33" s="25">
        <f t="shared" si="1"/>
        <v>-1183441.0400000066</v>
      </c>
      <c r="L33" s="12">
        <f t="shared" si="2"/>
        <v>98.88458478756101</v>
      </c>
    </row>
    <row r="34" spans="1:12" ht="47.25" customHeight="1">
      <c r="A34" s="35" t="s">
        <v>75</v>
      </c>
      <c r="B34" s="33"/>
      <c r="C34" s="25">
        <f t="shared" si="12"/>
        <v>1373304.96</v>
      </c>
      <c r="D34" s="25"/>
      <c r="E34" s="25"/>
      <c r="F34" s="25">
        <v>1373304.96</v>
      </c>
      <c r="G34" s="25">
        <f aca="true" t="shared" si="13" ref="G34:G52">H34+I34+J34</f>
        <v>1373304.96</v>
      </c>
      <c r="H34" s="25"/>
      <c r="I34" s="25"/>
      <c r="J34" s="25">
        <v>1373304.96</v>
      </c>
      <c r="K34" s="25">
        <f t="shared" si="1"/>
        <v>0</v>
      </c>
      <c r="L34" s="12">
        <f t="shared" si="2"/>
        <v>100</v>
      </c>
    </row>
    <row r="35" spans="1:12" ht="47.25" customHeight="1">
      <c r="A35" s="35" t="s">
        <v>78</v>
      </c>
      <c r="B35" s="33"/>
      <c r="C35" s="25">
        <f t="shared" si="12"/>
        <v>561895.04</v>
      </c>
      <c r="D35" s="25"/>
      <c r="E35" s="25"/>
      <c r="F35" s="25">
        <v>561895.04</v>
      </c>
      <c r="G35" s="25">
        <f t="shared" si="13"/>
        <v>0</v>
      </c>
      <c r="H35" s="25"/>
      <c r="I35" s="25"/>
      <c r="J35" s="25"/>
      <c r="K35" s="25">
        <f t="shared" si="1"/>
        <v>-561895.04</v>
      </c>
      <c r="L35" s="12">
        <f t="shared" si="2"/>
        <v>0</v>
      </c>
    </row>
    <row r="36" spans="1:12" ht="63" customHeight="1">
      <c r="A36" s="8" t="s">
        <v>28</v>
      </c>
      <c r="B36" s="33" t="s">
        <v>20</v>
      </c>
      <c r="C36" s="25">
        <f t="shared" si="12"/>
        <v>29119750</v>
      </c>
      <c r="D36" s="25"/>
      <c r="E36" s="25">
        <v>11250000</v>
      </c>
      <c r="F36" s="25">
        <v>17869750</v>
      </c>
      <c r="G36" s="25">
        <f t="shared" si="13"/>
        <v>26960734</v>
      </c>
      <c r="H36" s="25"/>
      <c r="I36" s="25">
        <v>9360753</v>
      </c>
      <c r="J36" s="25">
        <v>17599981</v>
      </c>
      <c r="K36" s="25">
        <f t="shared" si="1"/>
        <v>-2159016</v>
      </c>
      <c r="L36" s="12">
        <f t="shared" si="2"/>
        <v>92.58573305059281</v>
      </c>
    </row>
    <row r="37" spans="1:12" ht="47.25" customHeight="1">
      <c r="A37" s="8" t="s">
        <v>45</v>
      </c>
      <c r="B37" s="33"/>
      <c r="C37" s="25">
        <f t="shared" si="12"/>
        <v>373700</v>
      </c>
      <c r="D37" s="25"/>
      <c r="E37" s="25"/>
      <c r="F37" s="25">
        <v>373700</v>
      </c>
      <c r="G37" s="25">
        <f t="shared" si="13"/>
        <v>313897</v>
      </c>
      <c r="H37" s="25"/>
      <c r="I37" s="25"/>
      <c r="J37" s="25">
        <v>313897</v>
      </c>
      <c r="K37" s="25">
        <f t="shared" si="1"/>
        <v>-59803</v>
      </c>
      <c r="L37" s="12">
        <f t="shared" si="2"/>
        <v>83.997056462403</v>
      </c>
    </row>
    <row r="38" spans="1:12" ht="63" customHeight="1">
      <c r="A38" s="37" t="s">
        <v>46</v>
      </c>
      <c r="B38" s="33" t="s">
        <v>20</v>
      </c>
      <c r="C38" s="25">
        <f t="shared" si="12"/>
        <v>41642900</v>
      </c>
      <c r="D38" s="25"/>
      <c r="E38" s="25"/>
      <c r="F38" s="25">
        <v>41642900</v>
      </c>
      <c r="G38" s="25">
        <f t="shared" si="13"/>
        <v>23971998</v>
      </c>
      <c r="H38" s="25"/>
      <c r="I38" s="25"/>
      <c r="J38" s="25">
        <v>23971998</v>
      </c>
      <c r="K38" s="25">
        <f t="shared" si="1"/>
        <v>-17670902</v>
      </c>
      <c r="L38" s="12">
        <f t="shared" si="2"/>
        <v>57.56563063571461</v>
      </c>
    </row>
    <row r="39" spans="1:12" ht="51.75" customHeight="1">
      <c r="A39" s="8" t="s">
        <v>36</v>
      </c>
      <c r="B39" s="33"/>
      <c r="C39" s="25">
        <f t="shared" si="12"/>
        <v>1186800</v>
      </c>
      <c r="D39" s="25"/>
      <c r="E39" s="25"/>
      <c r="F39" s="25">
        <v>1186800</v>
      </c>
      <c r="G39" s="25">
        <f t="shared" si="13"/>
        <v>244762</v>
      </c>
      <c r="H39" s="25"/>
      <c r="I39" s="25"/>
      <c r="J39" s="25">
        <v>244762</v>
      </c>
      <c r="K39" s="25">
        <f t="shared" si="1"/>
        <v>-942038</v>
      </c>
      <c r="L39" s="12">
        <f t="shared" si="2"/>
        <v>20.623693966970002</v>
      </c>
    </row>
    <row r="40" spans="1:12" ht="81.75" customHeight="1">
      <c r="A40" s="8" t="s">
        <v>92</v>
      </c>
      <c r="B40" s="33" t="s">
        <v>20</v>
      </c>
      <c r="C40" s="25">
        <f t="shared" si="12"/>
        <v>1556250</v>
      </c>
      <c r="D40" s="25"/>
      <c r="E40" s="25"/>
      <c r="F40" s="25">
        <v>1556250</v>
      </c>
      <c r="G40" s="25">
        <f t="shared" si="13"/>
        <v>215550.61</v>
      </c>
      <c r="H40" s="25"/>
      <c r="I40" s="25"/>
      <c r="J40" s="25">
        <v>215550.61</v>
      </c>
      <c r="K40" s="25">
        <f t="shared" si="1"/>
        <v>-1340699.3900000001</v>
      </c>
      <c r="L40" s="12">
        <f t="shared" si="2"/>
        <v>13.8506416064257</v>
      </c>
    </row>
    <row r="41" spans="1:12" ht="49.5" customHeight="1">
      <c r="A41" s="8" t="s">
        <v>79</v>
      </c>
      <c r="B41" s="33"/>
      <c r="C41" s="25">
        <f t="shared" si="12"/>
        <v>1306250</v>
      </c>
      <c r="D41" s="25"/>
      <c r="E41" s="25"/>
      <c r="F41" s="25">
        <v>1306250</v>
      </c>
      <c r="G41" s="25">
        <f t="shared" si="13"/>
        <v>215550.61</v>
      </c>
      <c r="H41" s="25"/>
      <c r="I41" s="25"/>
      <c r="J41" s="25">
        <v>215550.61</v>
      </c>
      <c r="K41" s="25">
        <f t="shared" si="1"/>
        <v>-1090699.3900000001</v>
      </c>
      <c r="L41" s="12">
        <f t="shared" si="2"/>
        <v>16.501482105263158</v>
      </c>
    </row>
    <row r="42" spans="1:12" ht="36.75" customHeight="1">
      <c r="A42" s="8" t="s">
        <v>80</v>
      </c>
      <c r="B42" s="33"/>
      <c r="C42" s="25">
        <f t="shared" si="12"/>
        <v>250000</v>
      </c>
      <c r="D42" s="25"/>
      <c r="E42" s="25"/>
      <c r="F42" s="25">
        <v>250000</v>
      </c>
      <c r="G42" s="25">
        <f t="shared" si="13"/>
        <v>0</v>
      </c>
      <c r="H42" s="25"/>
      <c r="I42" s="25"/>
      <c r="J42" s="25"/>
      <c r="K42" s="25">
        <f t="shared" si="1"/>
        <v>-250000</v>
      </c>
      <c r="L42" s="12">
        <f t="shared" si="2"/>
        <v>0</v>
      </c>
    </row>
    <row r="43" spans="1:12" ht="85.5" customHeight="1">
      <c r="A43" s="9" t="s">
        <v>76</v>
      </c>
      <c r="B43" s="33" t="s">
        <v>20</v>
      </c>
      <c r="C43" s="25">
        <f t="shared" si="12"/>
        <v>19700000</v>
      </c>
      <c r="D43" s="25"/>
      <c r="E43" s="25">
        <v>9700000</v>
      </c>
      <c r="F43" s="25">
        <v>10000000</v>
      </c>
      <c r="G43" s="25">
        <f t="shared" si="13"/>
        <v>22566</v>
      </c>
      <c r="H43" s="25"/>
      <c r="I43" s="25"/>
      <c r="J43" s="25">
        <v>22566</v>
      </c>
      <c r="K43" s="25">
        <f t="shared" si="1"/>
        <v>-19677434</v>
      </c>
      <c r="L43" s="12">
        <f t="shared" si="2"/>
        <v>0.1145482233502538</v>
      </c>
    </row>
    <row r="44" spans="1:12" ht="50.25" customHeight="1">
      <c r="A44" s="8" t="s">
        <v>77</v>
      </c>
      <c r="B44" s="33"/>
      <c r="C44" s="25">
        <f t="shared" si="12"/>
        <v>1442000</v>
      </c>
      <c r="D44" s="25"/>
      <c r="E44" s="25"/>
      <c r="F44" s="36">
        <v>1442000</v>
      </c>
      <c r="G44" s="25">
        <f t="shared" si="13"/>
        <v>22566</v>
      </c>
      <c r="H44" s="25"/>
      <c r="I44" s="25"/>
      <c r="J44" s="25">
        <v>22566</v>
      </c>
      <c r="K44" s="25">
        <f t="shared" si="1"/>
        <v>-1419434</v>
      </c>
      <c r="L44" s="12">
        <f t="shared" si="2"/>
        <v>1.5649098474341192</v>
      </c>
    </row>
    <row r="45" spans="1:12" ht="78.75" customHeight="1">
      <c r="A45" s="8" t="s">
        <v>47</v>
      </c>
      <c r="B45" s="33" t="s">
        <v>20</v>
      </c>
      <c r="C45" s="25">
        <f t="shared" si="12"/>
        <v>18000000</v>
      </c>
      <c r="D45" s="25"/>
      <c r="E45" s="25"/>
      <c r="F45" s="25">
        <v>18000000</v>
      </c>
      <c r="G45" s="25">
        <f t="shared" si="13"/>
        <v>18000000</v>
      </c>
      <c r="H45" s="25"/>
      <c r="I45" s="25"/>
      <c r="J45" s="25">
        <v>18000000</v>
      </c>
      <c r="K45" s="25">
        <f t="shared" si="1"/>
        <v>0</v>
      </c>
      <c r="L45" s="12">
        <f t="shared" si="2"/>
        <v>100</v>
      </c>
    </row>
    <row r="46" spans="1:12" ht="48.75" customHeight="1">
      <c r="A46" s="8" t="s">
        <v>36</v>
      </c>
      <c r="B46" s="33"/>
      <c r="C46" s="25">
        <f t="shared" si="12"/>
        <v>2413308</v>
      </c>
      <c r="D46" s="25"/>
      <c r="E46" s="25"/>
      <c r="F46" s="25">
        <v>2413308</v>
      </c>
      <c r="G46" s="25">
        <f t="shared" si="13"/>
        <v>2413308</v>
      </c>
      <c r="H46" s="25"/>
      <c r="I46" s="25"/>
      <c r="J46" s="25">
        <v>2413308</v>
      </c>
      <c r="K46" s="25">
        <f t="shared" si="1"/>
        <v>0</v>
      </c>
      <c r="L46" s="12">
        <f t="shared" si="2"/>
        <v>100</v>
      </c>
    </row>
    <row r="47" spans="1:12" ht="129.75" customHeight="1">
      <c r="A47" s="8" t="s">
        <v>31</v>
      </c>
      <c r="B47" s="33" t="s">
        <v>20</v>
      </c>
      <c r="C47" s="25">
        <f t="shared" si="12"/>
        <v>2500000</v>
      </c>
      <c r="D47" s="25"/>
      <c r="E47" s="25"/>
      <c r="F47" s="25">
        <v>2500000</v>
      </c>
      <c r="G47" s="25">
        <f t="shared" si="13"/>
        <v>1587560</v>
      </c>
      <c r="H47" s="25"/>
      <c r="I47" s="25"/>
      <c r="J47" s="25">
        <v>1587560</v>
      </c>
      <c r="K47" s="25">
        <f t="shared" si="1"/>
        <v>-912440</v>
      </c>
      <c r="L47" s="12">
        <f t="shared" si="2"/>
        <v>63.5024</v>
      </c>
    </row>
    <row r="48" spans="1:12" ht="48.75" customHeight="1">
      <c r="A48" s="8" t="s">
        <v>36</v>
      </c>
      <c r="B48" s="33" t="s">
        <v>20</v>
      </c>
      <c r="C48" s="25">
        <f t="shared" si="12"/>
        <v>1695600</v>
      </c>
      <c r="D48" s="25"/>
      <c r="E48" s="25"/>
      <c r="F48" s="25">
        <v>1695600</v>
      </c>
      <c r="G48" s="25">
        <f t="shared" si="13"/>
        <v>1587560</v>
      </c>
      <c r="H48" s="25"/>
      <c r="I48" s="25"/>
      <c r="J48" s="25">
        <v>1587560</v>
      </c>
      <c r="K48" s="25">
        <f t="shared" si="1"/>
        <v>-108040</v>
      </c>
      <c r="L48" s="12">
        <f t="shared" si="2"/>
        <v>93.62821420146261</v>
      </c>
    </row>
    <row r="49" spans="1:12" ht="38.25" customHeight="1">
      <c r="A49" s="8" t="s">
        <v>69</v>
      </c>
      <c r="B49" s="33"/>
      <c r="C49" s="25">
        <f t="shared" si="12"/>
        <v>250000</v>
      </c>
      <c r="D49" s="25"/>
      <c r="E49" s="25"/>
      <c r="F49" s="25">
        <v>250000</v>
      </c>
      <c r="G49" s="25">
        <f t="shared" si="13"/>
        <v>0</v>
      </c>
      <c r="H49" s="25"/>
      <c r="I49" s="25"/>
      <c r="J49" s="25"/>
      <c r="K49" s="25">
        <f t="shared" si="1"/>
        <v>-250000</v>
      </c>
      <c r="L49" s="12">
        <f t="shared" si="2"/>
        <v>0</v>
      </c>
    </row>
    <row r="50" spans="1:12" ht="126" customHeight="1">
      <c r="A50" s="8" t="s">
        <v>73</v>
      </c>
      <c r="B50" s="33" t="s">
        <v>20</v>
      </c>
      <c r="C50" s="25">
        <f t="shared" si="12"/>
        <v>2000000</v>
      </c>
      <c r="D50" s="25"/>
      <c r="E50" s="25"/>
      <c r="F50" s="25">
        <v>2000000</v>
      </c>
      <c r="G50" s="25">
        <f t="shared" si="13"/>
        <v>680000</v>
      </c>
      <c r="H50" s="25"/>
      <c r="I50" s="25"/>
      <c r="J50" s="25">
        <v>680000</v>
      </c>
      <c r="K50" s="25">
        <f t="shared" si="1"/>
        <v>-1320000</v>
      </c>
      <c r="L50" s="12">
        <f t="shared" si="2"/>
        <v>34</v>
      </c>
    </row>
    <row r="51" spans="1:12" ht="48.75" customHeight="1">
      <c r="A51" s="8" t="s">
        <v>37</v>
      </c>
      <c r="B51" s="33"/>
      <c r="C51" s="25">
        <f t="shared" si="12"/>
        <v>799600</v>
      </c>
      <c r="D51" s="25"/>
      <c r="E51" s="25"/>
      <c r="F51" s="25">
        <v>799600</v>
      </c>
      <c r="G51" s="25">
        <f t="shared" si="13"/>
        <v>680000</v>
      </c>
      <c r="H51" s="25"/>
      <c r="I51" s="25"/>
      <c r="J51" s="25">
        <v>680000</v>
      </c>
      <c r="K51" s="25">
        <f t="shared" si="1"/>
        <v>-119600</v>
      </c>
      <c r="L51" s="12">
        <f t="shared" si="2"/>
        <v>85.04252126063031</v>
      </c>
    </row>
    <row r="52" spans="1:12" ht="66.75" customHeight="1">
      <c r="A52" s="8" t="s">
        <v>61</v>
      </c>
      <c r="B52" s="33" t="s">
        <v>20</v>
      </c>
      <c r="C52" s="25">
        <f t="shared" si="12"/>
        <v>3000000</v>
      </c>
      <c r="D52" s="25"/>
      <c r="E52" s="25"/>
      <c r="F52" s="25">
        <v>3000000</v>
      </c>
      <c r="G52" s="25">
        <f t="shared" si="13"/>
        <v>0</v>
      </c>
      <c r="H52" s="25"/>
      <c r="I52" s="25"/>
      <c r="J52" s="32"/>
      <c r="K52" s="25">
        <f t="shared" si="1"/>
        <v>-3000000</v>
      </c>
      <c r="L52" s="12">
        <f t="shared" si="2"/>
        <v>0</v>
      </c>
    </row>
    <row r="53" spans="1:12" ht="29.25" customHeight="1">
      <c r="A53" s="10" t="s">
        <v>26</v>
      </c>
      <c r="B53" s="33"/>
      <c r="C53" s="25">
        <f aca="true" t="shared" si="14" ref="C53:J53">C54</f>
        <v>10300000</v>
      </c>
      <c r="D53" s="25">
        <f t="shared" si="14"/>
        <v>0</v>
      </c>
      <c r="E53" s="25">
        <f t="shared" si="14"/>
        <v>10300000</v>
      </c>
      <c r="F53" s="25">
        <f t="shared" si="14"/>
        <v>0</v>
      </c>
      <c r="G53" s="25">
        <f t="shared" si="14"/>
        <v>6964633</v>
      </c>
      <c r="H53" s="25">
        <f t="shared" si="14"/>
        <v>0</v>
      </c>
      <c r="I53" s="25">
        <f t="shared" si="14"/>
        <v>6964633</v>
      </c>
      <c r="J53" s="25">
        <f t="shared" si="14"/>
        <v>0</v>
      </c>
      <c r="K53" s="25">
        <f t="shared" si="1"/>
        <v>-3335367</v>
      </c>
      <c r="L53" s="12">
        <f t="shared" si="2"/>
        <v>67.61779611650486</v>
      </c>
    </row>
    <row r="54" spans="1:12" ht="37.5" customHeight="1">
      <c r="A54" s="9" t="s">
        <v>50</v>
      </c>
      <c r="B54" s="33" t="s">
        <v>20</v>
      </c>
      <c r="C54" s="25">
        <f>D54+E54+F54</f>
        <v>10300000</v>
      </c>
      <c r="D54" s="25"/>
      <c r="E54" s="25">
        <v>10300000</v>
      </c>
      <c r="F54" s="25"/>
      <c r="G54" s="25">
        <f>H54+I54+J54</f>
        <v>6964633</v>
      </c>
      <c r="H54" s="25"/>
      <c r="I54" s="25">
        <v>6964633</v>
      </c>
      <c r="J54" s="25"/>
      <c r="K54" s="25">
        <f t="shared" si="1"/>
        <v>-3335367</v>
      </c>
      <c r="L54" s="12">
        <f t="shared" si="2"/>
        <v>67.61779611650486</v>
      </c>
    </row>
    <row r="55" spans="1:12" ht="35.25" customHeight="1">
      <c r="A55" s="6" t="s">
        <v>23</v>
      </c>
      <c r="B55" s="6"/>
      <c r="C55" s="27">
        <f>C56</f>
        <v>29439200</v>
      </c>
      <c r="D55" s="27">
        <f aca="true" t="shared" si="15" ref="D55:J55">D56</f>
        <v>0</v>
      </c>
      <c r="E55" s="27">
        <f t="shared" si="15"/>
        <v>0</v>
      </c>
      <c r="F55" s="27">
        <f t="shared" si="15"/>
        <v>29439200</v>
      </c>
      <c r="G55" s="27">
        <f t="shared" si="15"/>
        <v>8545138</v>
      </c>
      <c r="H55" s="27">
        <f t="shared" si="15"/>
        <v>0</v>
      </c>
      <c r="I55" s="27">
        <f t="shared" si="15"/>
        <v>0</v>
      </c>
      <c r="J55" s="27">
        <f t="shared" si="15"/>
        <v>8545138</v>
      </c>
      <c r="K55" s="27">
        <f t="shared" si="1"/>
        <v>-20894062</v>
      </c>
      <c r="L55" s="13">
        <f t="shared" si="2"/>
        <v>29.026393380254902</v>
      </c>
    </row>
    <row r="56" spans="1:12" ht="27" customHeight="1">
      <c r="A56" s="7" t="s">
        <v>24</v>
      </c>
      <c r="B56" s="33"/>
      <c r="C56" s="26">
        <f>C57+C59+C61+C62</f>
        <v>29439200</v>
      </c>
      <c r="D56" s="26">
        <f aca="true" t="shared" si="16" ref="D56:J56">D57+D59+D61+D62</f>
        <v>0</v>
      </c>
      <c r="E56" s="26">
        <f t="shared" si="16"/>
        <v>0</v>
      </c>
      <c r="F56" s="26">
        <f t="shared" si="16"/>
        <v>29439200</v>
      </c>
      <c r="G56" s="26">
        <f t="shared" si="16"/>
        <v>8545138</v>
      </c>
      <c r="H56" s="26">
        <f t="shared" si="16"/>
        <v>0</v>
      </c>
      <c r="I56" s="26">
        <f t="shared" si="16"/>
        <v>0</v>
      </c>
      <c r="J56" s="26">
        <f t="shared" si="16"/>
        <v>8545138</v>
      </c>
      <c r="K56" s="26">
        <f t="shared" si="1"/>
        <v>-20894062</v>
      </c>
      <c r="L56" s="31">
        <f t="shared" si="2"/>
        <v>29.026393380254902</v>
      </c>
    </row>
    <row r="57" spans="1:12" ht="81" customHeight="1">
      <c r="A57" s="39" t="s">
        <v>29</v>
      </c>
      <c r="B57" s="33" t="s">
        <v>20</v>
      </c>
      <c r="C57" s="25">
        <f aca="true" t="shared" si="17" ref="C57:C62">D57+E57+F57</f>
        <v>2767500</v>
      </c>
      <c r="D57" s="25"/>
      <c r="E57" s="25"/>
      <c r="F57" s="25">
        <v>2767500</v>
      </c>
      <c r="G57" s="25">
        <f aca="true" t="shared" si="18" ref="G57:G62">H57+I57+J57</f>
        <v>2767500</v>
      </c>
      <c r="H57" s="25"/>
      <c r="I57" s="25"/>
      <c r="J57" s="25">
        <v>2767500</v>
      </c>
      <c r="K57" s="25">
        <f t="shared" si="1"/>
        <v>0</v>
      </c>
      <c r="L57" s="12">
        <f t="shared" si="2"/>
        <v>100</v>
      </c>
    </row>
    <row r="58" spans="1:12" ht="51.75" customHeight="1">
      <c r="A58" s="8" t="s">
        <v>48</v>
      </c>
      <c r="B58" s="33"/>
      <c r="C58" s="25">
        <f t="shared" si="17"/>
        <v>2767500</v>
      </c>
      <c r="D58" s="25"/>
      <c r="E58" s="25"/>
      <c r="F58" s="25">
        <v>2767500</v>
      </c>
      <c r="G58" s="25">
        <f t="shared" si="18"/>
        <v>2767500</v>
      </c>
      <c r="H58" s="25"/>
      <c r="I58" s="25"/>
      <c r="J58" s="25">
        <v>2767500</v>
      </c>
      <c r="K58" s="25">
        <f t="shared" si="1"/>
        <v>0</v>
      </c>
      <c r="L58" s="12">
        <f t="shared" si="2"/>
        <v>100</v>
      </c>
    </row>
    <row r="59" spans="1:12" ht="63.75" customHeight="1">
      <c r="A59" s="38" t="s">
        <v>30</v>
      </c>
      <c r="B59" s="33" t="s">
        <v>20</v>
      </c>
      <c r="C59" s="25">
        <f t="shared" si="17"/>
        <v>20531900</v>
      </c>
      <c r="D59" s="25"/>
      <c r="E59" s="25"/>
      <c r="F59" s="25">
        <v>20531900</v>
      </c>
      <c r="G59" s="25">
        <f t="shared" si="18"/>
        <v>1638491</v>
      </c>
      <c r="H59" s="25"/>
      <c r="I59" s="25"/>
      <c r="J59" s="25">
        <v>1638491</v>
      </c>
      <c r="K59" s="25">
        <f t="shared" si="1"/>
        <v>-18893409</v>
      </c>
      <c r="L59" s="12">
        <f t="shared" si="2"/>
        <v>7.9802210219219845</v>
      </c>
    </row>
    <row r="60" spans="1:12" ht="48" customHeight="1">
      <c r="A60" s="37" t="s">
        <v>41</v>
      </c>
      <c r="B60" s="33"/>
      <c r="C60" s="25">
        <f t="shared" si="17"/>
        <v>1880900</v>
      </c>
      <c r="D60" s="25"/>
      <c r="E60" s="25"/>
      <c r="F60" s="25">
        <v>1880900</v>
      </c>
      <c r="G60" s="25">
        <f t="shared" si="18"/>
        <v>1638491</v>
      </c>
      <c r="H60" s="25"/>
      <c r="I60" s="25"/>
      <c r="J60" s="25">
        <v>1638491</v>
      </c>
      <c r="K60" s="25">
        <f t="shared" si="1"/>
        <v>-242409</v>
      </c>
      <c r="L60" s="12">
        <f t="shared" si="2"/>
        <v>87.11207400712425</v>
      </c>
    </row>
    <row r="61" spans="1:12" ht="66.75" customHeight="1">
      <c r="A61" s="8" t="s">
        <v>60</v>
      </c>
      <c r="B61" s="33" t="s">
        <v>20</v>
      </c>
      <c r="C61" s="25">
        <f t="shared" si="17"/>
        <v>4139200</v>
      </c>
      <c r="D61" s="25"/>
      <c r="E61" s="25"/>
      <c r="F61" s="25">
        <v>4139200</v>
      </c>
      <c r="G61" s="25">
        <f t="shared" si="18"/>
        <v>4139147</v>
      </c>
      <c r="H61" s="25"/>
      <c r="I61" s="25"/>
      <c r="J61" s="25">
        <v>4139147</v>
      </c>
      <c r="K61" s="25">
        <f t="shared" si="1"/>
        <v>-53</v>
      </c>
      <c r="L61" s="12">
        <f t="shared" si="2"/>
        <v>99.99871955933514</v>
      </c>
    </row>
    <row r="62" spans="1:12" ht="78" customHeight="1">
      <c r="A62" s="8" t="s">
        <v>52</v>
      </c>
      <c r="B62" s="33" t="s">
        <v>20</v>
      </c>
      <c r="C62" s="25">
        <f t="shared" si="17"/>
        <v>2000600</v>
      </c>
      <c r="D62" s="25"/>
      <c r="E62" s="25"/>
      <c r="F62" s="25">
        <v>2000600</v>
      </c>
      <c r="G62" s="25">
        <f t="shared" si="18"/>
        <v>0</v>
      </c>
      <c r="H62" s="25"/>
      <c r="I62" s="25"/>
      <c r="J62" s="25"/>
      <c r="K62" s="25">
        <f t="shared" si="1"/>
        <v>-2000600</v>
      </c>
      <c r="L62" s="12">
        <f t="shared" si="2"/>
        <v>0</v>
      </c>
    </row>
    <row r="63" spans="1:12" s="5" customFormat="1" ht="33.75" customHeight="1">
      <c r="A63" s="6" t="s">
        <v>11</v>
      </c>
      <c r="B63" s="6"/>
      <c r="C63" s="27">
        <f aca="true" t="shared" si="19" ref="C63:J63">C10+C17+C29+C55</f>
        <v>734482496</v>
      </c>
      <c r="D63" s="27">
        <f t="shared" si="19"/>
        <v>41102590</v>
      </c>
      <c r="E63" s="27">
        <f t="shared" si="19"/>
        <v>328089757</v>
      </c>
      <c r="F63" s="27">
        <f t="shared" si="19"/>
        <v>365290149</v>
      </c>
      <c r="G63" s="27">
        <f t="shared" si="19"/>
        <v>311227752.34</v>
      </c>
      <c r="H63" s="27">
        <f t="shared" si="19"/>
        <v>0</v>
      </c>
      <c r="I63" s="27">
        <f t="shared" si="19"/>
        <v>94834805</v>
      </c>
      <c r="J63" s="27">
        <f t="shared" si="19"/>
        <v>216392947.33999997</v>
      </c>
      <c r="K63" s="27">
        <f t="shared" si="1"/>
        <v>-423254743.66</v>
      </c>
      <c r="L63" s="13">
        <f t="shared" si="2"/>
        <v>42.37374669034999</v>
      </c>
    </row>
    <row r="65" spans="1:7" ht="17.25" customHeight="1">
      <c r="A65" s="53" t="s">
        <v>14</v>
      </c>
      <c r="F65" s="60" t="s">
        <v>72</v>
      </c>
      <c r="G65" s="60"/>
    </row>
    <row r="66" ht="33" customHeight="1">
      <c r="A66" s="1" t="s">
        <v>22</v>
      </c>
    </row>
    <row r="67" ht="15">
      <c r="B67" s="17"/>
    </row>
  </sheetData>
  <sheetProtection/>
  <mergeCells count="15">
    <mergeCell ref="B6:B8"/>
    <mergeCell ref="C6:F6"/>
    <mergeCell ref="G6:J6"/>
    <mergeCell ref="K6:K7"/>
    <mergeCell ref="L6:L7"/>
    <mergeCell ref="C7:C8"/>
    <mergeCell ref="D7:F7"/>
    <mergeCell ref="G7:G8"/>
    <mergeCell ref="H7:J7"/>
    <mergeCell ref="F65:G65"/>
    <mergeCell ref="A2:L2"/>
    <mergeCell ref="A3:L3"/>
    <mergeCell ref="A4:F4"/>
    <mergeCell ref="A5:L5"/>
    <mergeCell ref="A6:A8"/>
  </mergeCells>
  <printOptions/>
  <pageMargins left="0.7874015748031497" right="0.15748031496062992" top="0.15748031496062992" bottom="0.15748031496062992" header="0.4724409448818898" footer="0.2362204724409449"/>
  <pageSetup fitToHeight="5" fitToWidth="1" horizontalDpi="600" verticalDpi="600" orientation="landscape" paperSize="9" scale="60" r:id="rId1"/>
  <rowBreaks count="1" manualBreakCount="1">
    <brk id="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6"/>
  <sheetViews>
    <sheetView showZeros="0" view="pageBreakPreview" zoomScale="75" zoomScaleSheetLayoutView="75" zoomScalePageLayoutView="0" workbookViewId="0" topLeftCell="A1">
      <pane xSplit="1" ySplit="8" topLeftCell="C36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A40" sqref="A40"/>
    </sheetView>
  </sheetViews>
  <sheetFormatPr defaultColWidth="9.125" defaultRowHeight="12.75"/>
  <cols>
    <col min="1" max="1" width="46.00390625" style="1" customWidth="1"/>
    <col min="2" max="2" width="11.50390625" style="1" customWidth="1"/>
    <col min="3" max="3" width="19.50390625" style="1" customWidth="1"/>
    <col min="4" max="4" width="17.50390625" style="1" customWidth="1"/>
    <col min="5" max="5" width="17.875" style="1" customWidth="1"/>
    <col min="6" max="6" width="18.375" style="1" customWidth="1"/>
    <col min="7" max="7" width="18.00390625" style="1" customWidth="1"/>
    <col min="8" max="8" width="17.375" style="1" customWidth="1"/>
    <col min="9" max="10" width="17.50390625" style="1" customWidth="1"/>
    <col min="11" max="11" width="18.50390625" style="1" customWidth="1"/>
    <col min="12" max="12" width="8.50390625" style="1" customWidth="1"/>
    <col min="13" max="13" width="3.625" style="1" customWidth="1"/>
    <col min="14" max="14" width="4.625" style="1" customWidth="1"/>
    <col min="15" max="16384" width="9.125" style="1" customWidth="1"/>
  </cols>
  <sheetData>
    <row r="1" spans="1:12" ht="24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" customHeight="1">
      <c r="A2" s="61" t="s">
        <v>89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15.75" customHeight="1">
      <c r="A3" s="62"/>
      <c r="B3" s="62"/>
      <c r="C3" s="62"/>
      <c r="D3" s="62"/>
      <c r="E3" s="62"/>
      <c r="F3" s="62"/>
      <c r="G3" s="16"/>
      <c r="H3" s="16"/>
      <c r="I3" s="16"/>
      <c r="J3" s="16"/>
      <c r="K3" s="16"/>
      <c r="L3" s="2"/>
      <c r="M3" s="2"/>
      <c r="N3" s="2"/>
    </row>
    <row r="4" spans="1:28" ht="12" customHeight="1">
      <c r="A4" s="63" t="s">
        <v>42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4" t="s">
        <v>13</v>
      </c>
      <c r="B5" s="65" t="s">
        <v>19</v>
      </c>
      <c r="C5" s="54" t="s">
        <v>0</v>
      </c>
      <c r="D5" s="54"/>
      <c r="E5" s="54"/>
      <c r="F5" s="54"/>
      <c r="G5" s="57" t="s">
        <v>90</v>
      </c>
      <c r="H5" s="58"/>
      <c r="I5" s="58"/>
      <c r="J5" s="59"/>
      <c r="K5" s="65" t="s">
        <v>15</v>
      </c>
      <c r="L5" s="68" t="s">
        <v>17</v>
      </c>
    </row>
    <row r="6" spans="1:12" ht="29.25" customHeight="1">
      <c r="A6" s="64"/>
      <c r="B6" s="66"/>
      <c r="C6" s="54" t="s">
        <v>1</v>
      </c>
      <c r="D6" s="54" t="s">
        <v>2</v>
      </c>
      <c r="E6" s="54"/>
      <c r="F6" s="54"/>
      <c r="G6" s="55" t="s">
        <v>1</v>
      </c>
      <c r="H6" s="57" t="s">
        <v>2</v>
      </c>
      <c r="I6" s="58"/>
      <c r="J6" s="59"/>
      <c r="K6" s="67"/>
      <c r="L6" s="69"/>
    </row>
    <row r="7" spans="1:12" ht="39" customHeight="1">
      <c r="A7" s="64"/>
      <c r="B7" s="67"/>
      <c r="C7" s="54"/>
      <c r="D7" s="19" t="s">
        <v>3</v>
      </c>
      <c r="E7" s="19" t="s">
        <v>4</v>
      </c>
      <c r="F7" s="19" t="s">
        <v>5</v>
      </c>
      <c r="G7" s="56"/>
      <c r="H7" s="19" t="s">
        <v>3</v>
      </c>
      <c r="I7" s="19" t="s">
        <v>4</v>
      </c>
      <c r="J7" s="19" t="s">
        <v>5</v>
      </c>
      <c r="K7" s="19" t="s">
        <v>16</v>
      </c>
      <c r="L7" s="19" t="s">
        <v>16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9">
        <v>12</v>
      </c>
    </row>
    <row r="9" spans="1:12" ht="18.75" customHeight="1">
      <c r="A9" s="11" t="s">
        <v>8</v>
      </c>
      <c r="B9" s="11"/>
      <c r="C9" s="40">
        <f>C10</f>
        <v>309722.1</v>
      </c>
      <c r="D9" s="40">
        <f aca="true" t="shared" si="0" ref="D9:J9">D10</f>
        <v>41102.6</v>
      </c>
      <c r="E9" s="40">
        <f t="shared" si="0"/>
        <v>218761.9</v>
      </c>
      <c r="F9" s="40">
        <f t="shared" si="0"/>
        <v>49857.600000000006</v>
      </c>
      <c r="G9" s="40">
        <f t="shared" si="0"/>
        <v>71582.7</v>
      </c>
      <c r="H9" s="40">
        <f t="shared" si="0"/>
        <v>0</v>
      </c>
      <c r="I9" s="40">
        <f t="shared" si="0"/>
        <v>57743.4</v>
      </c>
      <c r="J9" s="40">
        <f t="shared" si="0"/>
        <v>13839.3</v>
      </c>
      <c r="K9" s="41">
        <f aca="true" t="shared" si="1" ref="K9:K62">G9-C9</f>
        <v>-238139.39999999997</v>
      </c>
      <c r="L9" s="28">
        <f aca="true" t="shared" si="2" ref="L9:L62">G9/C9*100</f>
        <v>23.111912259409323</v>
      </c>
    </row>
    <row r="10" spans="1:12" ht="21" customHeight="1">
      <c r="A10" s="7" t="s">
        <v>25</v>
      </c>
      <c r="B10" s="18"/>
      <c r="C10" s="42">
        <f>C11+C12+C13+C14+C15</f>
        <v>309722.1</v>
      </c>
      <c r="D10" s="42">
        <f aca="true" t="shared" si="3" ref="D10:J10">D11+D12+D13+D14+D15</f>
        <v>41102.6</v>
      </c>
      <c r="E10" s="42">
        <f t="shared" si="3"/>
        <v>218761.9</v>
      </c>
      <c r="F10" s="42">
        <f t="shared" si="3"/>
        <v>49857.600000000006</v>
      </c>
      <c r="G10" s="42">
        <f t="shared" si="3"/>
        <v>71582.7</v>
      </c>
      <c r="H10" s="42">
        <f t="shared" si="3"/>
        <v>0</v>
      </c>
      <c r="I10" s="42">
        <f t="shared" si="3"/>
        <v>57743.4</v>
      </c>
      <c r="J10" s="42">
        <f t="shared" si="3"/>
        <v>13839.3</v>
      </c>
      <c r="K10" s="43">
        <f t="shared" si="1"/>
        <v>-238139.39999999997</v>
      </c>
      <c r="L10" s="29">
        <f t="shared" si="2"/>
        <v>23.111912259409323</v>
      </c>
    </row>
    <row r="11" spans="1:12" ht="69.75" customHeight="1">
      <c r="A11" s="8" t="s">
        <v>63</v>
      </c>
      <c r="B11" s="33" t="s">
        <v>20</v>
      </c>
      <c r="C11" s="47">
        <f>D11+E11+F11</f>
        <v>1840</v>
      </c>
      <c r="D11" s="47"/>
      <c r="E11" s="47"/>
      <c r="F11" s="47">
        <v>1840</v>
      </c>
      <c r="G11" s="47">
        <f>H11+I11+J11</f>
        <v>1840</v>
      </c>
      <c r="H11" s="47"/>
      <c r="I11" s="47"/>
      <c r="J11" s="47">
        <v>1840</v>
      </c>
      <c r="K11" s="45">
        <f t="shared" si="1"/>
        <v>0</v>
      </c>
      <c r="L11" s="4">
        <f t="shared" si="2"/>
        <v>100</v>
      </c>
    </row>
    <row r="12" spans="1:12" ht="102" customHeight="1">
      <c r="A12" s="15" t="s">
        <v>66</v>
      </c>
      <c r="B12" s="51" t="s">
        <v>51</v>
      </c>
      <c r="C12" s="44">
        <f>D12+E12+F12</f>
        <v>142742</v>
      </c>
      <c r="D12" s="44"/>
      <c r="E12" s="44">
        <v>114193.6</v>
      </c>
      <c r="F12" s="44">
        <v>28548.4</v>
      </c>
      <c r="G12" s="44">
        <f>H12+I12+J12</f>
        <v>0</v>
      </c>
      <c r="H12" s="44"/>
      <c r="I12" s="44"/>
      <c r="J12" s="44"/>
      <c r="K12" s="45">
        <f t="shared" si="1"/>
        <v>-142742</v>
      </c>
      <c r="L12" s="4">
        <f t="shared" si="2"/>
        <v>0</v>
      </c>
    </row>
    <row r="13" spans="1:12" ht="69" customHeight="1">
      <c r="A13" s="15" t="s">
        <v>67</v>
      </c>
      <c r="B13" s="51" t="s">
        <v>51</v>
      </c>
      <c r="C13" s="44">
        <f>D13+E13+F13</f>
        <v>61383.6</v>
      </c>
      <c r="D13" s="44"/>
      <c r="E13" s="44">
        <v>55245.2</v>
      </c>
      <c r="F13" s="44">
        <v>6138.4</v>
      </c>
      <c r="G13" s="44">
        <f>H13+I13+J13</f>
        <v>40437.2</v>
      </c>
      <c r="H13" s="44"/>
      <c r="I13" s="44">
        <v>34299</v>
      </c>
      <c r="J13" s="44">
        <v>6138.2</v>
      </c>
      <c r="K13" s="45">
        <f t="shared" si="1"/>
        <v>-20946.4</v>
      </c>
      <c r="L13" s="4">
        <f t="shared" si="2"/>
        <v>65.8762275265706</v>
      </c>
    </row>
    <row r="14" spans="1:12" ht="66.75" customHeight="1">
      <c r="A14" s="15" t="s">
        <v>82</v>
      </c>
      <c r="B14" s="51" t="s">
        <v>51</v>
      </c>
      <c r="C14" s="44">
        <f>D14+E14+F14</f>
        <v>1000</v>
      </c>
      <c r="D14" s="44"/>
      <c r="E14" s="44"/>
      <c r="F14" s="44">
        <v>1000</v>
      </c>
      <c r="G14" s="44">
        <f>H14+I14+J14</f>
        <v>0</v>
      </c>
      <c r="H14" s="44"/>
      <c r="I14" s="44"/>
      <c r="J14" s="44"/>
      <c r="K14" s="45">
        <f t="shared" si="1"/>
        <v>-1000</v>
      </c>
      <c r="L14" s="4">
        <f t="shared" si="2"/>
        <v>0</v>
      </c>
    </row>
    <row r="15" spans="1:12" ht="147.75" customHeight="1">
      <c r="A15" s="15" t="s">
        <v>71</v>
      </c>
      <c r="B15" s="51" t="s">
        <v>51</v>
      </c>
      <c r="C15" s="44">
        <f>D15+E15+F15</f>
        <v>102756.5</v>
      </c>
      <c r="D15" s="44">
        <v>41102.6</v>
      </c>
      <c r="E15" s="44">
        <v>49323.1</v>
      </c>
      <c r="F15" s="44">
        <v>12330.8</v>
      </c>
      <c r="G15" s="44">
        <f>H15+I15+J15</f>
        <v>29305.5</v>
      </c>
      <c r="H15" s="44"/>
      <c r="I15" s="44">
        <v>23444.4</v>
      </c>
      <c r="J15" s="44">
        <v>5861.1</v>
      </c>
      <c r="K15" s="45">
        <f t="shared" si="1"/>
        <v>-73451</v>
      </c>
      <c r="L15" s="4">
        <f t="shared" si="2"/>
        <v>28.519363738546954</v>
      </c>
    </row>
    <row r="16" spans="1:12" ht="30.75" customHeight="1">
      <c r="A16" s="6" t="s">
        <v>9</v>
      </c>
      <c r="B16" s="6"/>
      <c r="C16" s="40">
        <f aca="true" t="shared" si="4" ref="C16:J16">C17+C26</f>
        <v>146421</v>
      </c>
      <c r="D16" s="40">
        <f t="shared" si="4"/>
        <v>0</v>
      </c>
      <c r="E16" s="40">
        <f t="shared" si="4"/>
        <v>66077.9</v>
      </c>
      <c r="F16" s="40">
        <f t="shared" si="4"/>
        <v>80343.1</v>
      </c>
      <c r="G16" s="40">
        <f t="shared" si="4"/>
        <v>35992.2</v>
      </c>
      <c r="H16" s="40">
        <f t="shared" si="4"/>
        <v>0</v>
      </c>
      <c r="I16" s="40">
        <f t="shared" si="4"/>
        <v>8766</v>
      </c>
      <c r="J16" s="40">
        <f t="shared" si="4"/>
        <v>27226.199999999997</v>
      </c>
      <c r="K16" s="41">
        <f t="shared" si="1"/>
        <v>-110428.8</v>
      </c>
      <c r="L16" s="28">
        <f t="shared" si="2"/>
        <v>24.581310057983487</v>
      </c>
    </row>
    <row r="17" spans="1:12" ht="15.75" customHeight="1">
      <c r="A17" s="7" t="s">
        <v>12</v>
      </c>
      <c r="B17" s="18"/>
      <c r="C17" s="46">
        <f>C18+C19</f>
        <v>100204.3</v>
      </c>
      <c r="D17" s="46">
        <f aca="true" t="shared" si="5" ref="D17:J17">D18+D19</f>
        <v>0</v>
      </c>
      <c r="E17" s="46">
        <f t="shared" si="5"/>
        <v>39070.1</v>
      </c>
      <c r="F17" s="46">
        <f t="shared" si="5"/>
        <v>61134.2</v>
      </c>
      <c r="G17" s="46">
        <f t="shared" si="5"/>
        <v>21851.699999999997</v>
      </c>
      <c r="H17" s="46">
        <f t="shared" si="5"/>
        <v>0</v>
      </c>
      <c r="I17" s="46">
        <f t="shared" si="5"/>
        <v>0</v>
      </c>
      <c r="J17" s="46">
        <f t="shared" si="5"/>
        <v>21851.699999999997</v>
      </c>
      <c r="K17" s="43">
        <f t="shared" si="1"/>
        <v>-78352.6</v>
      </c>
      <c r="L17" s="29">
        <f t="shared" si="2"/>
        <v>21.807147996642858</v>
      </c>
    </row>
    <row r="18" spans="1:12" ht="34.5" customHeight="1">
      <c r="A18" s="9" t="s">
        <v>49</v>
      </c>
      <c r="B18" s="33" t="s">
        <v>20</v>
      </c>
      <c r="C18" s="44">
        <f aca="true" t="shared" si="6" ref="C18:C25">D18+E18+F18</f>
        <v>35000</v>
      </c>
      <c r="D18" s="44"/>
      <c r="E18" s="44"/>
      <c r="F18" s="44">
        <v>35000</v>
      </c>
      <c r="G18" s="44">
        <f aca="true" t="shared" si="7" ref="G18:G25">H18+I18+J18</f>
        <v>11195.3</v>
      </c>
      <c r="H18" s="44"/>
      <c r="I18" s="44"/>
      <c r="J18" s="44">
        <v>11195.3</v>
      </c>
      <c r="K18" s="45">
        <f t="shared" si="1"/>
        <v>-23804.7</v>
      </c>
      <c r="L18" s="4">
        <f t="shared" si="2"/>
        <v>31.986571428571427</v>
      </c>
    </row>
    <row r="19" spans="1:12" ht="34.5" customHeight="1">
      <c r="A19" s="9" t="s">
        <v>54</v>
      </c>
      <c r="B19" s="33" t="s">
        <v>20</v>
      </c>
      <c r="C19" s="44">
        <f>C21+C22+C23+C24+C25</f>
        <v>65204.3</v>
      </c>
      <c r="D19" s="44">
        <f aca="true" t="shared" si="8" ref="D19:J19">D21+D22+D23+D24+D25</f>
        <v>0</v>
      </c>
      <c r="E19" s="44">
        <f t="shared" si="8"/>
        <v>39070.1</v>
      </c>
      <c r="F19" s="44">
        <f t="shared" si="8"/>
        <v>26134.2</v>
      </c>
      <c r="G19" s="44">
        <f t="shared" si="8"/>
        <v>10656.4</v>
      </c>
      <c r="H19" s="44">
        <f t="shared" si="8"/>
        <v>0</v>
      </c>
      <c r="I19" s="44">
        <f t="shared" si="8"/>
        <v>0</v>
      </c>
      <c r="J19" s="44">
        <f t="shared" si="8"/>
        <v>10656.4</v>
      </c>
      <c r="K19" s="45">
        <f t="shared" si="1"/>
        <v>-54547.9</v>
      </c>
      <c r="L19" s="4">
        <f t="shared" si="2"/>
        <v>16.343093937056295</v>
      </c>
    </row>
    <row r="20" spans="1:12" ht="18.75" customHeight="1">
      <c r="A20" s="9" t="s">
        <v>55</v>
      </c>
      <c r="B20" s="33"/>
      <c r="C20" s="44"/>
      <c r="D20" s="44"/>
      <c r="E20" s="44"/>
      <c r="F20" s="44"/>
      <c r="G20" s="44"/>
      <c r="H20" s="44"/>
      <c r="I20" s="44"/>
      <c r="J20" s="44"/>
      <c r="K20" s="45"/>
      <c r="L20" s="4"/>
    </row>
    <row r="21" spans="1:12" ht="18.75" customHeight="1">
      <c r="A21" s="52" t="s">
        <v>56</v>
      </c>
      <c r="B21" s="33"/>
      <c r="C21" s="44">
        <f t="shared" si="6"/>
        <v>25262.5</v>
      </c>
      <c r="D21" s="44"/>
      <c r="E21" s="23">
        <v>25262.5</v>
      </c>
      <c r="F21" s="44"/>
      <c r="G21" s="44">
        <f t="shared" si="7"/>
        <v>0</v>
      </c>
      <c r="H21" s="44"/>
      <c r="I21" s="44"/>
      <c r="J21" s="44"/>
      <c r="K21" s="45">
        <f t="shared" si="1"/>
        <v>-25262.5</v>
      </c>
      <c r="L21" s="4">
        <f t="shared" si="2"/>
        <v>0</v>
      </c>
    </row>
    <row r="22" spans="1:12" ht="24" customHeight="1">
      <c r="A22" s="52" t="s">
        <v>57</v>
      </c>
      <c r="B22" s="33"/>
      <c r="C22" s="44">
        <f t="shared" si="6"/>
        <v>8747.800000000001</v>
      </c>
      <c r="D22" s="44"/>
      <c r="E22" s="23">
        <v>8340.2</v>
      </c>
      <c r="F22" s="44">
        <v>407.6</v>
      </c>
      <c r="G22" s="44">
        <f t="shared" si="7"/>
        <v>0</v>
      </c>
      <c r="H22" s="44"/>
      <c r="I22" s="44"/>
      <c r="J22" s="44"/>
      <c r="K22" s="45">
        <f t="shared" si="1"/>
        <v>-8747.800000000001</v>
      </c>
      <c r="L22" s="4">
        <f t="shared" si="2"/>
        <v>0</v>
      </c>
    </row>
    <row r="23" spans="1:12" ht="22.5" customHeight="1">
      <c r="A23" s="52" t="s">
        <v>58</v>
      </c>
      <c r="B23" s="33"/>
      <c r="C23" s="44">
        <f t="shared" si="6"/>
        <v>20534.6</v>
      </c>
      <c r="D23" s="44"/>
      <c r="E23" s="23">
        <v>5467.4</v>
      </c>
      <c r="F23" s="44">
        <v>15067.2</v>
      </c>
      <c r="G23" s="44">
        <f t="shared" si="7"/>
        <v>0</v>
      </c>
      <c r="H23" s="44"/>
      <c r="I23" s="44"/>
      <c r="J23" s="44"/>
      <c r="K23" s="45">
        <f t="shared" si="1"/>
        <v>-20534.6</v>
      </c>
      <c r="L23" s="4">
        <f t="shared" si="2"/>
        <v>0</v>
      </c>
    </row>
    <row r="24" spans="1:12" ht="24" customHeight="1">
      <c r="A24" s="52" t="s">
        <v>83</v>
      </c>
      <c r="B24" s="33"/>
      <c r="C24" s="44">
        <f t="shared" si="6"/>
        <v>459.4</v>
      </c>
      <c r="D24" s="44"/>
      <c r="E24" s="44"/>
      <c r="F24" s="44">
        <v>459.4</v>
      </c>
      <c r="G24" s="44">
        <f t="shared" si="7"/>
        <v>459.4</v>
      </c>
      <c r="H24" s="44"/>
      <c r="I24" s="44"/>
      <c r="J24" s="44">
        <v>459.4</v>
      </c>
      <c r="K24" s="45">
        <f t="shared" si="1"/>
        <v>0</v>
      </c>
      <c r="L24" s="4">
        <f t="shared" si="2"/>
        <v>100</v>
      </c>
    </row>
    <row r="25" spans="1:12" ht="19.5" customHeight="1">
      <c r="A25" s="52" t="s">
        <v>84</v>
      </c>
      <c r="B25" s="33"/>
      <c r="C25" s="44">
        <f t="shared" si="6"/>
        <v>10200</v>
      </c>
      <c r="D25" s="44"/>
      <c r="E25" s="44"/>
      <c r="F25" s="44">
        <v>10200</v>
      </c>
      <c r="G25" s="44">
        <f t="shared" si="7"/>
        <v>10197</v>
      </c>
      <c r="H25" s="44"/>
      <c r="I25" s="44"/>
      <c r="J25" s="44">
        <v>10197</v>
      </c>
      <c r="K25" s="45">
        <f t="shared" si="1"/>
        <v>-3</v>
      </c>
      <c r="L25" s="4">
        <f t="shared" si="2"/>
        <v>99.97058823529412</v>
      </c>
    </row>
    <row r="26" spans="1:12" ht="17.25" customHeight="1">
      <c r="A26" s="7" t="s">
        <v>6</v>
      </c>
      <c r="B26" s="18"/>
      <c r="C26" s="46">
        <f>C27</f>
        <v>46216.7</v>
      </c>
      <c r="D26" s="46">
        <f aca="true" t="shared" si="9" ref="D26:J26">D27</f>
        <v>0</v>
      </c>
      <c r="E26" s="46">
        <f t="shared" si="9"/>
        <v>27007.8</v>
      </c>
      <c r="F26" s="46">
        <f t="shared" si="9"/>
        <v>19208.9</v>
      </c>
      <c r="G26" s="46">
        <f t="shared" si="9"/>
        <v>14140.5</v>
      </c>
      <c r="H26" s="46">
        <f t="shared" si="9"/>
        <v>0</v>
      </c>
      <c r="I26" s="46">
        <f t="shared" si="9"/>
        <v>8766</v>
      </c>
      <c r="J26" s="46">
        <f t="shared" si="9"/>
        <v>5374.5</v>
      </c>
      <c r="K26" s="45">
        <f t="shared" si="1"/>
        <v>-32076.199999999997</v>
      </c>
      <c r="L26" s="4">
        <f t="shared" si="2"/>
        <v>30.596083233982522</v>
      </c>
    </row>
    <row r="27" spans="1:12" ht="66" customHeight="1">
      <c r="A27" s="9" t="s">
        <v>32</v>
      </c>
      <c r="B27" s="33" t="s">
        <v>20</v>
      </c>
      <c r="C27" s="47">
        <f>D27+E27+F27</f>
        <v>46216.7</v>
      </c>
      <c r="D27" s="47"/>
      <c r="E27" s="47">
        <v>27007.8</v>
      </c>
      <c r="F27" s="47">
        <v>19208.9</v>
      </c>
      <c r="G27" s="47">
        <f>H27+I27+J27</f>
        <v>14140.5</v>
      </c>
      <c r="H27" s="47"/>
      <c r="I27" s="47">
        <v>8766</v>
      </c>
      <c r="J27" s="47">
        <v>5374.5</v>
      </c>
      <c r="K27" s="47">
        <f t="shared" si="1"/>
        <v>-32076.199999999997</v>
      </c>
      <c r="L27" s="12">
        <f t="shared" si="2"/>
        <v>30.596083233982522</v>
      </c>
    </row>
    <row r="28" spans="1:12" ht="33" customHeight="1">
      <c r="A28" s="11" t="s">
        <v>10</v>
      </c>
      <c r="B28" s="34"/>
      <c r="C28" s="48">
        <f aca="true" t="shared" si="10" ref="C28:J28">C29+C52</f>
        <v>248900.19999999998</v>
      </c>
      <c r="D28" s="48">
        <f t="shared" si="10"/>
        <v>0</v>
      </c>
      <c r="E28" s="48">
        <f t="shared" si="10"/>
        <v>43250</v>
      </c>
      <c r="F28" s="48">
        <f t="shared" si="10"/>
        <v>205650.19999999998</v>
      </c>
      <c r="G28" s="48">
        <f t="shared" si="10"/>
        <v>195107.7</v>
      </c>
      <c r="H28" s="48">
        <f t="shared" si="10"/>
        <v>0</v>
      </c>
      <c r="I28" s="48">
        <f t="shared" si="10"/>
        <v>28325.4</v>
      </c>
      <c r="J28" s="48">
        <f t="shared" si="10"/>
        <v>166782.3</v>
      </c>
      <c r="K28" s="48">
        <f t="shared" si="1"/>
        <v>-53792.49999999997</v>
      </c>
      <c r="L28" s="13">
        <f t="shared" si="2"/>
        <v>78.38792415594685</v>
      </c>
    </row>
    <row r="29" spans="1:12" ht="27.75" customHeight="1">
      <c r="A29" s="7" t="s">
        <v>7</v>
      </c>
      <c r="B29" s="18"/>
      <c r="C29" s="42">
        <f>C30+C32+C35+C37+C39+C42+C44+C46+C49+C51</f>
        <v>238600.19999999998</v>
      </c>
      <c r="D29" s="42">
        <f aca="true" t="shared" si="11" ref="D29:J29">D30+D32+D35+D37+D39+D42+D44+D46+D49+D51</f>
        <v>0</v>
      </c>
      <c r="E29" s="42">
        <f t="shared" si="11"/>
        <v>32950</v>
      </c>
      <c r="F29" s="42">
        <f t="shared" si="11"/>
        <v>205650.19999999998</v>
      </c>
      <c r="G29" s="42">
        <f t="shared" si="11"/>
        <v>188143.1</v>
      </c>
      <c r="H29" s="42">
        <f t="shared" si="11"/>
        <v>0</v>
      </c>
      <c r="I29" s="42">
        <f t="shared" si="11"/>
        <v>21360.8</v>
      </c>
      <c r="J29" s="42">
        <f t="shared" si="11"/>
        <v>166782.3</v>
      </c>
      <c r="K29" s="42">
        <f t="shared" si="1"/>
        <v>-50457.09999999998</v>
      </c>
      <c r="L29" s="31">
        <f t="shared" si="2"/>
        <v>78.85286768410086</v>
      </c>
    </row>
    <row r="30" spans="1:12" ht="66.75" customHeight="1">
      <c r="A30" s="8" t="s">
        <v>27</v>
      </c>
      <c r="B30" s="33" t="s">
        <v>20</v>
      </c>
      <c r="C30" s="47">
        <f aca="true" t="shared" si="12" ref="C30:C51">D30+E30+F30</f>
        <v>14982.6</v>
      </c>
      <c r="D30" s="47"/>
      <c r="E30" s="47"/>
      <c r="F30" s="47">
        <v>14982.6</v>
      </c>
      <c r="G30" s="47">
        <f>H30+I30+J30</f>
        <v>11789.4</v>
      </c>
      <c r="H30" s="47"/>
      <c r="I30" s="47"/>
      <c r="J30" s="47">
        <v>11789.4</v>
      </c>
      <c r="K30" s="47">
        <f t="shared" si="1"/>
        <v>-3193.2000000000007</v>
      </c>
      <c r="L30" s="12">
        <f t="shared" si="2"/>
        <v>78.68727724160026</v>
      </c>
    </row>
    <row r="31" spans="1:12" ht="54" customHeight="1">
      <c r="A31" s="35" t="s">
        <v>33</v>
      </c>
      <c r="B31" s="33"/>
      <c r="C31" s="47">
        <f t="shared" si="12"/>
        <v>352.2</v>
      </c>
      <c r="D31" s="47"/>
      <c r="E31" s="47"/>
      <c r="F31" s="47">
        <v>352.2</v>
      </c>
      <c r="G31" s="47">
        <f>H31+I31+J31</f>
        <v>141.5</v>
      </c>
      <c r="H31" s="47"/>
      <c r="I31" s="47"/>
      <c r="J31" s="47">
        <v>141.5</v>
      </c>
      <c r="K31" s="47">
        <f t="shared" si="1"/>
        <v>-210.7</v>
      </c>
      <c r="L31" s="12">
        <f t="shared" si="2"/>
        <v>40.17603634298694</v>
      </c>
    </row>
    <row r="32" spans="1:12" ht="69" customHeight="1">
      <c r="A32" s="8" t="s">
        <v>85</v>
      </c>
      <c r="B32" s="33" t="s">
        <v>20</v>
      </c>
      <c r="C32" s="47">
        <f t="shared" si="12"/>
        <v>106098.7</v>
      </c>
      <c r="D32" s="47"/>
      <c r="E32" s="47">
        <v>12000</v>
      </c>
      <c r="F32" s="47">
        <v>94098.7</v>
      </c>
      <c r="G32" s="47">
        <f aca="true" t="shared" si="13" ref="G32:G53">H32+I32+J32</f>
        <v>104915.2</v>
      </c>
      <c r="H32" s="47"/>
      <c r="I32" s="47">
        <v>12000</v>
      </c>
      <c r="J32" s="47">
        <v>92915.2</v>
      </c>
      <c r="K32" s="47">
        <f t="shared" si="1"/>
        <v>-1183.5</v>
      </c>
      <c r="L32" s="12">
        <f t="shared" si="2"/>
        <v>98.88452921666335</v>
      </c>
    </row>
    <row r="33" spans="1:12" ht="47.25" customHeight="1">
      <c r="A33" s="35" t="s">
        <v>87</v>
      </c>
      <c r="B33" s="33"/>
      <c r="C33" s="47">
        <f t="shared" si="12"/>
        <v>1373.3</v>
      </c>
      <c r="D33" s="47"/>
      <c r="E33" s="47"/>
      <c r="F33" s="47">
        <v>1373.3</v>
      </c>
      <c r="G33" s="47">
        <f t="shared" si="13"/>
        <v>1373.3</v>
      </c>
      <c r="H33" s="47"/>
      <c r="I33" s="47"/>
      <c r="J33" s="47">
        <v>1373.3</v>
      </c>
      <c r="K33" s="47">
        <f t="shared" si="1"/>
        <v>0</v>
      </c>
      <c r="L33" s="12">
        <f t="shared" si="2"/>
        <v>100</v>
      </c>
    </row>
    <row r="34" spans="1:12" ht="51.75" customHeight="1">
      <c r="A34" s="35" t="s">
        <v>88</v>
      </c>
      <c r="B34" s="33"/>
      <c r="C34" s="47">
        <f t="shared" si="12"/>
        <v>561.9</v>
      </c>
      <c r="D34" s="47"/>
      <c r="E34" s="47"/>
      <c r="F34" s="47">
        <v>561.9</v>
      </c>
      <c r="G34" s="47">
        <f t="shared" si="13"/>
        <v>0</v>
      </c>
      <c r="H34" s="47"/>
      <c r="I34" s="47"/>
      <c r="J34" s="47"/>
      <c r="K34" s="47">
        <f t="shared" si="1"/>
        <v>-561.9</v>
      </c>
      <c r="L34" s="12">
        <f t="shared" si="2"/>
        <v>0</v>
      </c>
    </row>
    <row r="35" spans="1:12" ht="63" customHeight="1">
      <c r="A35" s="8" t="s">
        <v>28</v>
      </c>
      <c r="B35" s="33" t="s">
        <v>20</v>
      </c>
      <c r="C35" s="47">
        <f t="shared" si="12"/>
        <v>29119.7</v>
      </c>
      <c r="D35" s="47"/>
      <c r="E35" s="47">
        <v>11250</v>
      </c>
      <c r="F35" s="47">
        <v>17869.7</v>
      </c>
      <c r="G35" s="47">
        <f t="shared" si="13"/>
        <v>26960.8</v>
      </c>
      <c r="H35" s="47"/>
      <c r="I35" s="47">
        <v>9360.8</v>
      </c>
      <c r="J35" s="47">
        <v>17600</v>
      </c>
      <c r="K35" s="47">
        <f t="shared" si="1"/>
        <v>-2158.9000000000015</v>
      </c>
      <c r="L35" s="12">
        <f t="shared" si="2"/>
        <v>92.58611867567316</v>
      </c>
    </row>
    <row r="36" spans="1:12" ht="47.25" customHeight="1">
      <c r="A36" s="8" t="s">
        <v>34</v>
      </c>
      <c r="B36" s="33"/>
      <c r="C36" s="47">
        <f t="shared" si="12"/>
        <v>373.7</v>
      </c>
      <c r="D36" s="47"/>
      <c r="E36" s="47"/>
      <c r="F36" s="47">
        <v>373.7</v>
      </c>
      <c r="G36" s="47">
        <f t="shared" si="13"/>
        <v>314</v>
      </c>
      <c r="H36" s="47"/>
      <c r="I36" s="47"/>
      <c r="J36" s="47">
        <v>314</v>
      </c>
      <c r="K36" s="47">
        <f t="shared" si="1"/>
        <v>-59.69999999999999</v>
      </c>
      <c r="L36" s="12">
        <f t="shared" si="2"/>
        <v>84.02461867808402</v>
      </c>
    </row>
    <row r="37" spans="1:12" ht="63" customHeight="1">
      <c r="A37" s="37" t="s">
        <v>35</v>
      </c>
      <c r="B37" s="33" t="s">
        <v>20</v>
      </c>
      <c r="C37" s="47">
        <f t="shared" si="12"/>
        <v>41642.9</v>
      </c>
      <c r="D37" s="47"/>
      <c r="E37" s="47"/>
      <c r="F37" s="47">
        <v>41642.9</v>
      </c>
      <c r="G37" s="47">
        <f>H37+I37+J37</f>
        <v>23972</v>
      </c>
      <c r="H37" s="47"/>
      <c r="I37" s="47"/>
      <c r="J37" s="47">
        <v>23972</v>
      </c>
      <c r="K37" s="47">
        <f t="shared" si="1"/>
        <v>-17670.9</v>
      </c>
      <c r="L37" s="12">
        <f t="shared" si="2"/>
        <v>57.56563543845409</v>
      </c>
    </row>
    <row r="38" spans="1:12" ht="51.75" customHeight="1">
      <c r="A38" s="8" t="s">
        <v>36</v>
      </c>
      <c r="B38" s="33"/>
      <c r="C38" s="47">
        <f t="shared" si="12"/>
        <v>1186.8</v>
      </c>
      <c r="D38" s="47"/>
      <c r="E38" s="47"/>
      <c r="F38" s="47">
        <v>1186.8</v>
      </c>
      <c r="G38" s="47">
        <f t="shared" si="13"/>
        <v>244.8</v>
      </c>
      <c r="H38" s="47"/>
      <c r="I38" s="47"/>
      <c r="J38" s="47">
        <v>244.8</v>
      </c>
      <c r="K38" s="47">
        <f t="shared" si="1"/>
        <v>-942</v>
      </c>
      <c r="L38" s="12">
        <f t="shared" si="2"/>
        <v>20.626895854398384</v>
      </c>
    </row>
    <row r="39" spans="1:12" ht="81.75" customHeight="1">
      <c r="A39" s="8" t="s">
        <v>91</v>
      </c>
      <c r="B39" s="33" t="s">
        <v>20</v>
      </c>
      <c r="C39" s="47">
        <f t="shared" si="12"/>
        <v>1556.3</v>
      </c>
      <c r="D39" s="47"/>
      <c r="E39" s="47"/>
      <c r="F39" s="47">
        <v>1556.3</v>
      </c>
      <c r="G39" s="47">
        <f t="shared" si="13"/>
        <v>215.5</v>
      </c>
      <c r="H39" s="47"/>
      <c r="I39" s="47"/>
      <c r="J39" s="47">
        <v>215.5</v>
      </c>
      <c r="K39" s="47">
        <f t="shared" si="1"/>
        <v>-1340.8</v>
      </c>
      <c r="L39" s="12">
        <f t="shared" si="2"/>
        <v>13.846944676476259</v>
      </c>
    </row>
    <row r="40" spans="1:12" ht="49.5" customHeight="1">
      <c r="A40" s="8" t="s">
        <v>79</v>
      </c>
      <c r="B40" s="33"/>
      <c r="C40" s="47">
        <f t="shared" si="12"/>
        <v>1306.3</v>
      </c>
      <c r="D40" s="47"/>
      <c r="E40" s="47"/>
      <c r="F40" s="47">
        <v>1306.3</v>
      </c>
      <c r="G40" s="47">
        <f t="shared" si="13"/>
        <v>215.5</v>
      </c>
      <c r="H40" s="47"/>
      <c r="I40" s="47"/>
      <c r="J40" s="47">
        <v>215.5</v>
      </c>
      <c r="K40" s="47">
        <f t="shared" si="1"/>
        <v>-1090.8</v>
      </c>
      <c r="L40" s="12">
        <f t="shared" si="2"/>
        <v>16.49697619229886</v>
      </c>
    </row>
    <row r="41" spans="1:12" ht="49.5" customHeight="1">
      <c r="A41" s="8" t="s">
        <v>80</v>
      </c>
      <c r="B41" s="33"/>
      <c r="C41" s="47">
        <f t="shared" si="12"/>
        <v>250</v>
      </c>
      <c r="D41" s="47"/>
      <c r="E41" s="47"/>
      <c r="F41" s="47">
        <v>250</v>
      </c>
      <c r="G41" s="47">
        <f t="shared" si="13"/>
        <v>0</v>
      </c>
      <c r="H41" s="47"/>
      <c r="I41" s="47"/>
      <c r="J41" s="47"/>
      <c r="K41" s="47">
        <f t="shared" si="1"/>
        <v>-250</v>
      </c>
      <c r="L41" s="12">
        <f t="shared" si="2"/>
        <v>0</v>
      </c>
    </row>
    <row r="42" spans="1:12" ht="83.25" customHeight="1">
      <c r="A42" s="9" t="s">
        <v>86</v>
      </c>
      <c r="B42" s="33" t="s">
        <v>20</v>
      </c>
      <c r="C42" s="47">
        <f t="shared" si="12"/>
        <v>19700</v>
      </c>
      <c r="D42" s="47"/>
      <c r="E42" s="47">
        <v>9700</v>
      </c>
      <c r="F42" s="47">
        <v>10000</v>
      </c>
      <c r="G42" s="47">
        <f>H42+I42+J42</f>
        <v>22.6</v>
      </c>
      <c r="H42" s="47"/>
      <c r="I42" s="47"/>
      <c r="J42" s="47">
        <v>22.6</v>
      </c>
      <c r="K42" s="47">
        <f t="shared" si="1"/>
        <v>-19677.4</v>
      </c>
      <c r="L42" s="12">
        <f t="shared" si="2"/>
        <v>0.11472081218274113</v>
      </c>
    </row>
    <row r="43" spans="1:12" ht="50.25" customHeight="1">
      <c r="A43" s="8" t="s">
        <v>38</v>
      </c>
      <c r="B43" s="33"/>
      <c r="C43" s="47">
        <f t="shared" si="12"/>
        <v>1442</v>
      </c>
      <c r="D43" s="47"/>
      <c r="E43" s="47"/>
      <c r="F43" s="44">
        <v>1442</v>
      </c>
      <c r="G43" s="47">
        <f t="shared" si="13"/>
        <v>22.6</v>
      </c>
      <c r="H43" s="47"/>
      <c r="I43" s="47"/>
      <c r="J43" s="47">
        <v>22.6</v>
      </c>
      <c r="K43" s="47">
        <f t="shared" si="1"/>
        <v>-1419.4</v>
      </c>
      <c r="L43" s="12">
        <f t="shared" si="2"/>
        <v>1.5672676837725381</v>
      </c>
    </row>
    <row r="44" spans="1:12" ht="78.75" customHeight="1">
      <c r="A44" s="8" t="s">
        <v>39</v>
      </c>
      <c r="B44" s="33" t="s">
        <v>20</v>
      </c>
      <c r="C44" s="47">
        <f t="shared" si="12"/>
        <v>18000</v>
      </c>
      <c r="D44" s="47"/>
      <c r="E44" s="47"/>
      <c r="F44" s="47">
        <v>18000</v>
      </c>
      <c r="G44" s="47">
        <f t="shared" si="13"/>
        <v>18000</v>
      </c>
      <c r="H44" s="47"/>
      <c r="I44" s="47"/>
      <c r="J44" s="47">
        <v>18000</v>
      </c>
      <c r="K44" s="47">
        <f t="shared" si="1"/>
        <v>0</v>
      </c>
      <c r="L44" s="12">
        <f t="shared" si="2"/>
        <v>100</v>
      </c>
    </row>
    <row r="45" spans="1:12" ht="48.75" customHeight="1">
      <c r="A45" s="8" t="s">
        <v>37</v>
      </c>
      <c r="B45" s="33"/>
      <c r="C45" s="47">
        <f t="shared" si="12"/>
        <v>2413.3</v>
      </c>
      <c r="D45" s="47"/>
      <c r="E45" s="47"/>
      <c r="F45" s="47">
        <v>2413.3</v>
      </c>
      <c r="G45" s="47">
        <f>H45+I45+J45</f>
        <v>2413.3</v>
      </c>
      <c r="H45" s="47"/>
      <c r="I45" s="47"/>
      <c r="J45" s="47">
        <v>2413.3</v>
      </c>
      <c r="K45" s="47">
        <f t="shared" si="1"/>
        <v>0</v>
      </c>
      <c r="L45" s="12">
        <f t="shared" si="2"/>
        <v>100</v>
      </c>
    </row>
    <row r="46" spans="1:12" ht="129.75" customHeight="1">
      <c r="A46" s="8" t="s">
        <v>31</v>
      </c>
      <c r="B46" s="33" t="s">
        <v>20</v>
      </c>
      <c r="C46" s="47">
        <f t="shared" si="12"/>
        <v>2500</v>
      </c>
      <c r="D46" s="47"/>
      <c r="E46" s="47"/>
      <c r="F46" s="47">
        <v>2500</v>
      </c>
      <c r="G46" s="47">
        <f t="shared" si="13"/>
        <v>1587.6</v>
      </c>
      <c r="H46" s="47"/>
      <c r="I46" s="47"/>
      <c r="J46" s="47">
        <v>1587.6</v>
      </c>
      <c r="K46" s="47">
        <f t="shared" si="1"/>
        <v>-912.4000000000001</v>
      </c>
      <c r="L46" s="12">
        <f t="shared" si="2"/>
        <v>63.50399999999999</v>
      </c>
    </row>
    <row r="47" spans="1:12" ht="48.75" customHeight="1">
      <c r="A47" s="8" t="s">
        <v>36</v>
      </c>
      <c r="B47" s="33" t="s">
        <v>20</v>
      </c>
      <c r="C47" s="47">
        <f t="shared" si="12"/>
        <v>1695.6</v>
      </c>
      <c r="D47" s="47"/>
      <c r="E47" s="47"/>
      <c r="F47" s="47">
        <v>1695.6</v>
      </c>
      <c r="G47" s="47">
        <f>H47+I47+J47</f>
        <v>1587.6</v>
      </c>
      <c r="H47" s="47"/>
      <c r="I47" s="47"/>
      <c r="J47" s="47">
        <v>1587.6</v>
      </c>
      <c r="K47" s="47">
        <f t="shared" si="1"/>
        <v>-108</v>
      </c>
      <c r="L47" s="12">
        <f t="shared" si="2"/>
        <v>93.63057324840764</v>
      </c>
    </row>
    <row r="48" spans="1:12" ht="40.5" customHeight="1">
      <c r="A48" s="8" t="s">
        <v>68</v>
      </c>
      <c r="B48" s="33"/>
      <c r="C48" s="47">
        <f t="shared" si="12"/>
        <v>250</v>
      </c>
      <c r="D48" s="47"/>
      <c r="E48" s="47"/>
      <c r="F48" s="47">
        <v>250</v>
      </c>
      <c r="G48" s="47">
        <f>H48+I48+J48</f>
        <v>0</v>
      </c>
      <c r="H48" s="47"/>
      <c r="I48" s="47"/>
      <c r="J48" s="47"/>
      <c r="K48" s="47">
        <f t="shared" si="1"/>
        <v>-250</v>
      </c>
      <c r="L48" s="12">
        <f t="shared" si="2"/>
        <v>0</v>
      </c>
    </row>
    <row r="49" spans="1:12" ht="126" customHeight="1">
      <c r="A49" s="8" t="s">
        <v>73</v>
      </c>
      <c r="B49" s="33" t="s">
        <v>20</v>
      </c>
      <c r="C49" s="47">
        <f t="shared" si="12"/>
        <v>2000</v>
      </c>
      <c r="D49" s="47"/>
      <c r="E49" s="47"/>
      <c r="F49" s="47">
        <v>2000</v>
      </c>
      <c r="G49" s="47">
        <f t="shared" si="13"/>
        <v>680</v>
      </c>
      <c r="H49" s="47"/>
      <c r="I49" s="47"/>
      <c r="J49" s="47">
        <v>680</v>
      </c>
      <c r="K49" s="47">
        <f t="shared" si="1"/>
        <v>-1320</v>
      </c>
      <c r="L49" s="12">
        <f t="shared" si="2"/>
        <v>34</v>
      </c>
    </row>
    <row r="50" spans="1:12" ht="48.75" customHeight="1">
      <c r="A50" s="8" t="s">
        <v>37</v>
      </c>
      <c r="B50" s="33"/>
      <c r="C50" s="47">
        <f t="shared" si="12"/>
        <v>799.6</v>
      </c>
      <c r="D50" s="47"/>
      <c r="E50" s="47"/>
      <c r="F50" s="47">
        <v>799.6</v>
      </c>
      <c r="G50" s="47">
        <f t="shared" si="13"/>
        <v>680</v>
      </c>
      <c r="H50" s="47"/>
      <c r="I50" s="47"/>
      <c r="J50" s="47">
        <v>680</v>
      </c>
      <c r="K50" s="47">
        <f t="shared" si="1"/>
        <v>-119.60000000000002</v>
      </c>
      <c r="L50" s="12">
        <f t="shared" si="2"/>
        <v>85.04252126063031</v>
      </c>
    </row>
    <row r="51" spans="1:12" ht="66.75" customHeight="1">
      <c r="A51" s="8" t="s">
        <v>61</v>
      </c>
      <c r="B51" s="33" t="s">
        <v>20</v>
      </c>
      <c r="C51" s="47">
        <f t="shared" si="12"/>
        <v>3000</v>
      </c>
      <c r="D51" s="47"/>
      <c r="E51" s="47"/>
      <c r="F51" s="47">
        <v>3000</v>
      </c>
      <c r="G51" s="47">
        <f>H51+I51+J51</f>
        <v>0</v>
      </c>
      <c r="H51" s="47"/>
      <c r="I51" s="47"/>
      <c r="J51" s="49"/>
      <c r="K51" s="47">
        <f t="shared" si="1"/>
        <v>-3000</v>
      </c>
      <c r="L51" s="12">
        <f t="shared" si="2"/>
        <v>0</v>
      </c>
    </row>
    <row r="52" spans="1:12" ht="29.25" customHeight="1">
      <c r="A52" s="10" t="s">
        <v>26</v>
      </c>
      <c r="B52" s="33"/>
      <c r="C52" s="47">
        <f aca="true" t="shared" si="14" ref="C52:J52">C53</f>
        <v>10300</v>
      </c>
      <c r="D52" s="47">
        <f t="shared" si="14"/>
        <v>0</v>
      </c>
      <c r="E52" s="47">
        <f t="shared" si="14"/>
        <v>10300</v>
      </c>
      <c r="F52" s="47">
        <f t="shared" si="14"/>
        <v>0</v>
      </c>
      <c r="G52" s="47">
        <f t="shared" si="13"/>
        <v>6964.6</v>
      </c>
      <c r="H52" s="47">
        <f t="shared" si="14"/>
        <v>0</v>
      </c>
      <c r="I52" s="47">
        <f t="shared" si="14"/>
        <v>6964.6</v>
      </c>
      <c r="J52" s="47">
        <f t="shared" si="14"/>
        <v>0</v>
      </c>
      <c r="K52" s="47">
        <f t="shared" si="1"/>
        <v>-3335.3999999999996</v>
      </c>
      <c r="L52" s="12">
        <f t="shared" si="2"/>
        <v>67.61747572815534</v>
      </c>
    </row>
    <row r="53" spans="1:12" ht="37.5" customHeight="1">
      <c r="A53" s="9" t="s">
        <v>50</v>
      </c>
      <c r="B53" s="33" t="s">
        <v>20</v>
      </c>
      <c r="C53" s="47">
        <f>D53+E53+F53</f>
        <v>10300</v>
      </c>
      <c r="D53" s="47"/>
      <c r="E53" s="47">
        <v>10300</v>
      </c>
      <c r="F53" s="47"/>
      <c r="G53" s="47">
        <f t="shared" si="13"/>
        <v>6964.6</v>
      </c>
      <c r="H53" s="47"/>
      <c r="I53" s="47">
        <v>6964.6</v>
      </c>
      <c r="J53" s="47"/>
      <c r="K53" s="47">
        <f t="shared" si="1"/>
        <v>-3335.3999999999996</v>
      </c>
      <c r="L53" s="12">
        <f t="shared" si="2"/>
        <v>67.61747572815534</v>
      </c>
    </row>
    <row r="54" spans="1:12" ht="35.25" customHeight="1">
      <c r="A54" s="6" t="s">
        <v>23</v>
      </c>
      <c r="B54" s="6"/>
      <c r="C54" s="48">
        <f>C55</f>
        <v>29439.2</v>
      </c>
      <c r="D54" s="48">
        <f aca="true" t="shared" si="15" ref="D54:J54">D55</f>
        <v>0</v>
      </c>
      <c r="E54" s="48">
        <f t="shared" si="15"/>
        <v>0</v>
      </c>
      <c r="F54" s="48">
        <f t="shared" si="15"/>
        <v>29439.2</v>
      </c>
      <c r="G54" s="48">
        <f t="shared" si="15"/>
        <v>8545.2</v>
      </c>
      <c r="H54" s="48">
        <f t="shared" si="15"/>
        <v>0</v>
      </c>
      <c r="I54" s="48">
        <f t="shared" si="15"/>
        <v>0</v>
      </c>
      <c r="J54" s="48">
        <f t="shared" si="15"/>
        <v>8545.2</v>
      </c>
      <c r="K54" s="48">
        <f t="shared" si="1"/>
        <v>-20894</v>
      </c>
      <c r="L54" s="13">
        <f t="shared" si="2"/>
        <v>29.026603983803913</v>
      </c>
    </row>
    <row r="55" spans="1:12" ht="27" customHeight="1">
      <c r="A55" s="7" t="s">
        <v>24</v>
      </c>
      <c r="B55" s="33"/>
      <c r="C55" s="42">
        <f>C56+C58+C60+C61</f>
        <v>29439.2</v>
      </c>
      <c r="D55" s="42">
        <f aca="true" t="shared" si="16" ref="D55:J55">D56+D58+D60+D61</f>
        <v>0</v>
      </c>
      <c r="E55" s="42">
        <f t="shared" si="16"/>
        <v>0</v>
      </c>
      <c r="F55" s="42">
        <f t="shared" si="16"/>
        <v>29439.2</v>
      </c>
      <c r="G55" s="42">
        <f t="shared" si="16"/>
        <v>8545.2</v>
      </c>
      <c r="H55" s="42">
        <f t="shared" si="16"/>
        <v>0</v>
      </c>
      <c r="I55" s="42">
        <f t="shared" si="16"/>
        <v>0</v>
      </c>
      <c r="J55" s="42">
        <f t="shared" si="16"/>
        <v>8545.2</v>
      </c>
      <c r="K55" s="42">
        <f t="shared" si="1"/>
        <v>-20894</v>
      </c>
      <c r="L55" s="31">
        <f t="shared" si="2"/>
        <v>29.026603983803913</v>
      </c>
    </row>
    <row r="56" spans="1:12" ht="81" customHeight="1">
      <c r="A56" s="39" t="s">
        <v>29</v>
      </c>
      <c r="B56" s="33" t="s">
        <v>20</v>
      </c>
      <c r="C56" s="47">
        <f aca="true" t="shared" si="17" ref="C56:C61">D56+E56+F56</f>
        <v>2767.5</v>
      </c>
      <c r="D56" s="47"/>
      <c r="E56" s="47"/>
      <c r="F56" s="47">
        <v>2767.5</v>
      </c>
      <c r="G56" s="47">
        <f aca="true" t="shared" si="18" ref="G56:G61">H56+I56+J56</f>
        <v>2767.5</v>
      </c>
      <c r="H56" s="47"/>
      <c r="I56" s="47"/>
      <c r="J56" s="47">
        <v>2767.5</v>
      </c>
      <c r="K56" s="47">
        <f t="shared" si="1"/>
        <v>0</v>
      </c>
      <c r="L56" s="12">
        <f t="shared" si="2"/>
        <v>100</v>
      </c>
    </row>
    <row r="57" spans="1:12" ht="51.75" customHeight="1">
      <c r="A57" s="8" t="s">
        <v>40</v>
      </c>
      <c r="B57" s="33"/>
      <c r="C57" s="47">
        <f t="shared" si="17"/>
        <v>2767.5</v>
      </c>
      <c r="D57" s="47"/>
      <c r="E57" s="47"/>
      <c r="F57" s="47">
        <v>2767.5</v>
      </c>
      <c r="G57" s="47">
        <f t="shared" si="18"/>
        <v>2767.5</v>
      </c>
      <c r="H57" s="47"/>
      <c r="I57" s="47"/>
      <c r="J57" s="47">
        <v>2767.5</v>
      </c>
      <c r="K57" s="47">
        <f t="shared" si="1"/>
        <v>0</v>
      </c>
      <c r="L57" s="12">
        <f t="shared" si="2"/>
        <v>100</v>
      </c>
    </row>
    <row r="58" spans="1:12" ht="63.75" customHeight="1">
      <c r="A58" s="38" t="s">
        <v>30</v>
      </c>
      <c r="B58" s="33" t="s">
        <v>20</v>
      </c>
      <c r="C58" s="47">
        <f t="shared" si="17"/>
        <v>20531.9</v>
      </c>
      <c r="D58" s="47"/>
      <c r="E58" s="47"/>
      <c r="F58" s="47">
        <v>20531.9</v>
      </c>
      <c r="G58" s="47">
        <f t="shared" si="18"/>
        <v>1638.5</v>
      </c>
      <c r="H58" s="47"/>
      <c r="I58" s="47"/>
      <c r="J58" s="47">
        <v>1638.5</v>
      </c>
      <c r="K58" s="47">
        <f t="shared" si="1"/>
        <v>-18893.4</v>
      </c>
      <c r="L58" s="12">
        <f t="shared" si="2"/>
        <v>7.980264856150672</v>
      </c>
    </row>
    <row r="59" spans="1:12" ht="48" customHeight="1">
      <c r="A59" s="37" t="s">
        <v>41</v>
      </c>
      <c r="B59" s="33"/>
      <c r="C59" s="47">
        <f t="shared" si="17"/>
        <v>1880.9</v>
      </c>
      <c r="D59" s="47"/>
      <c r="E59" s="47"/>
      <c r="F59" s="47">
        <v>1880.9</v>
      </c>
      <c r="G59" s="47">
        <f t="shared" si="18"/>
        <v>1638.5</v>
      </c>
      <c r="H59" s="47"/>
      <c r="I59" s="47"/>
      <c r="J59" s="47">
        <v>1638.5</v>
      </c>
      <c r="K59" s="47">
        <f t="shared" si="1"/>
        <v>-242.4000000000001</v>
      </c>
      <c r="L59" s="12">
        <f t="shared" si="2"/>
        <v>87.11255250146206</v>
      </c>
    </row>
    <row r="60" spans="1:12" ht="66.75" customHeight="1">
      <c r="A60" s="37" t="s">
        <v>59</v>
      </c>
      <c r="B60" s="33" t="s">
        <v>20</v>
      </c>
      <c r="C60" s="47">
        <f t="shared" si="17"/>
        <v>4139.2</v>
      </c>
      <c r="D60" s="47"/>
      <c r="E60" s="47"/>
      <c r="F60" s="47">
        <v>4139.2</v>
      </c>
      <c r="G60" s="47">
        <f t="shared" si="18"/>
        <v>4139.2</v>
      </c>
      <c r="H60" s="47"/>
      <c r="I60" s="47"/>
      <c r="J60" s="47">
        <v>4139.2</v>
      </c>
      <c r="K60" s="47">
        <f t="shared" si="1"/>
        <v>0</v>
      </c>
      <c r="L60" s="12">
        <f t="shared" si="2"/>
        <v>100</v>
      </c>
    </row>
    <row r="61" spans="1:12" ht="80.25" customHeight="1">
      <c r="A61" s="37" t="s">
        <v>53</v>
      </c>
      <c r="B61" s="33" t="s">
        <v>20</v>
      </c>
      <c r="C61" s="47">
        <f t="shared" si="17"/>
        <v>2000.6</v>
      </c>
      <c r="D61" s="47"/>
      <c r="E61" s="47"/>
      <c r="F61" s="47">
        <v>2000.6</v>
      </c>
      <c r="G61" s="47">
        <f t="shared" si="18"/>
        <v>0</v>
      </c>
      <c r="H61" s="47"/>
      <c r="I61" s="47"/>
      <c r="J61" s="47"/>
      <c r="K61" s="47">
        <f t="shared" si="1"/>
        <v>-2000.6</v>
      </c>
      <c r="L61" s="12">
        <f t="shared" si="2"/>
        <v>0</v>
      </c>
    </row>
    <row r="62" spans="1:12" s="5" customFormat="1" ht="33.75" customHeight="1">
      <c r="A62" s="6" t="s">
        <v>11</v>
      </c>
      <c r="B62" s="6"/>
      <c r="C62" s="48">
        <f aca="true" t="shared" si="19" ref="C62:J62">C9+C16+C28+C54</f>
        <v>734482.4999999999</v>
      </c>
      <c r="D62" s="48">
        <f t="shared" si="19"/>
        <v>41102.6</v>
      </c>
      <c r="E62" s="48">
        <f t="shared" si="19"/>
        <v>328089.8</v>
      </c>
      <c r="F62" s="48">
        <f t="shared" si="19"/>
        <v>365290.10000000003</v>
      </c>
      <c r="G62" s="48">
        <f t="shared" si="19"/>
        <v>311227.8</v>
      </c>
      <c r="H62" s="48">
        <f t="shared" si="19"/>
        <v>0</v>
      </c>
      <c r="I62" s="48">
        <f t="shared" si="19"/>
        <v>94834.79999999999</v>
      </c>
      <c r="J62" s="48">
        <f t="shared" si="19"/>
        <v>216393</v>
      </c>
      <c r="K62" s="48">
        <f t="shared" si="1"/>
        <v>-423254.6999999999</v>
      </c>
      <c r="L62" s="13">
        <f t="shared" si="2"/>
        <v>42.37375294850457</v>
      </c>
    </row>
    <row r="64" spans="1:7" ht="17.25" customHeight="1">
      <c r="A64" s="53" t="s">
        <v>14</v>
      </c>
      <c r="F64" s="60" t="s">
        <v>72</v>
      </c>
      <c r="G64" s="60"/>
    </row>
    <row r="65" ht="33" customHeight="1">
      <c r="A65" s="1" t="s">
        <v>22</v>
      </c>
    </row>
    <row r="66" ht="15">
      <c r="B66" s="17"/>
    </row>
  </sheetData>
  <sheetProtection/>
  <mergeCells count="15">
    <mergeCell ref="B5:B7"/>
    <mergeCell ref="C5:F5"/>
    <mergeCell ref="G5:J5"/>
    <mergeCell ref="K5:K6"/>
    <mergeCell ref="L5:L6"/>
    <mergeCell ref="C6:C7"/>
    <mergeCell ref="D6:F6"/>
    <mergeCell ref="G6:G7"/>
    <mergeCell ref="H6:J6"/>
    <mergeCell ref="F64:G64"/>
    <mergeCell ref="A1:L1"/>
    <mergeCell ref="A2:L2"/>
    <mergeCell ref="A3:F3"/>
    <mergeCell ref="A4:L4"/>
    <mergeCell ref="A5:A7"/>
  </mergeCells>
  <printOptions/>
  <pageMargins left="0.1968503937007874" right="0.1968503937007874" top="0.5905511811023623" bottom="0.5905511811023623" header="0.3937007874015748" footer="0.3937007874015748"/>
  <pageSetup fitToHeight="5" fitToWidth="1" horizontalDpi="600" verticalDpi="600" orientation="landscape" paperSize="9" scale="64" r:id="rId1"/>
  <rowBreaks count="2" manualBreakCount="2">
    <brk id="26" max="11" man="1"/>
    <brk id="4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116-V</dc:creator>
  <cp:keywords/>
  <dc:description/>
  <cp:lastModifiedBy>Лукина</cp:lastModifiedBy>
  <cp:lastPrinted>2012-12-03T12:15:27Z</cp:lastPrinted>
  <dcterms:created xsi:type="dcterms:W3CDTF">2007-01-23T06:19:47Z</dcterms:created>
  <dcterms:modified xsi:type="dcterms:W3CDTF">2012-12-04T06:08:07Z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