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<sst xmlns="http://schemas.openxmlformats.org/spreadsheetml/2006/main" count="23" uniqueCount="23">
  <si>
    <t>Отчет № 5.2. 08.06.2004 16:09:49</t>
  </si>
  <si>
    <t>ПЕРЕЧЕНЬ
 подлежащих опубликованию сведений о доходах за 2003 год и об имуществе зарегистрированных кандидатов, входящих в зарегистрированный федеральный список кандидатов в депутаты Государственной Думы Федерального Собрания Российской Федерации четвертого созыва (на основании данных, представленных кандидатом) *</t>
  </si>
  <si>
    <t>Дополнительные выборы  депутатов Государственного Совета Чувашской Республики третьего созыва</t>
  </si>
  <si>
    <t>(наименование избирательной кампании)</t>
  </si>
  <si>
    <t>Спортивный (№ 51)</t>
  </si>
  <si>
    <t>_____________________________________________________________________________________________________</t>
  </si>
  <si>
    <t>(название и номер одномандатного избирательного округа, наименование субъекта Российской Федерации, политической партии, избирательного блока)</t>
  </si>
  <si>
    <t>По состоянию на 04.06.2004</t>
  </si>
  <si>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</si>
  <si>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</si>
  <si>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</si>
  <si>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</si>
  <si>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</si>
  <si>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</si>
  <si>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</si>
  <si>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</si>
  <si>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</si>
  <si>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</si>
  <si>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</si>
  <si>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</si>
  <si>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</si>
  <si>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</si>
  <si>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* При наличии у кандидата имущества, в том числе транспортных средств, на праве общей (долевой) собственности, в соответствующих графах указывается размер доли кандидата; на праве общей (совместной) собственности - общее количество иных собственников.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</si>
</sst>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</numFmts>
  <fonts count="6">
    <font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NumberFormat="1" applyFont="1" applyFill="1" applyBorder="1" applyAlignment="1">
      <alignment horizontal="center" vertical="center" textRotation="90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SheetLayoutView="100" workbookViewId="0" topLeftCell="A4">
      <selection activeCell="J15" sqref="J15"/>
    </sheetView>
  </sheetViews>
  <sheetFormatPr defaultColWidth="9.00390625" defaultRowHeight="12.75"/>
  <cols>
    <col min="1" max="1" width="5.00390625" style="0" customWidth="1"/>
    <col min="2" max="2" width="14.625" style="0" customWidth="1"/>
    <col min="3" max="3" width="23.125" style="0" customWidth="1"/>
    <col min="4" max="5" width="9.25390625" style="0" customWidth="1"/>
    <col min="6" max="6" width="12.375" style="0" customWidth="1"/>
    <col min="7" max="8" width="9.25390625" style="0" customWidth="1"/>
    <col min="9" max="9" width="18.375" style="0" customWidth="1"/>
    <col min="10" max="10" width="28.125" style="0" customWidth="1"/>
    <col min="11" max="11" width="25.75390625" style="0" customWidth="1"/>
    <col min="12" max="12" width="50.625" style="0" customWidth="1"/>
    <col min="13" max="13" width="15.625" style="0" customWidth="1"/>
  </cols>
  <sheetData>
    <row r="1" ht="12.75" customHeight="1">
      <c r="M1" s="1" t="s">
        <v>0</v>
      </c>
    </row>
    <row r="2" spans="1:13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8.5" customHeight="1">
      <c r="A9" s="9" t="s">
        <v>8</v>
      </c>
      <c r="B9" s="11" t="s">
        <v>9</v>
      </c>
      <c r="C9" s="11" t="s">
        <v>10</v>
      </c>
      <c r="D9" s="13" t="s">
        <v>11</v>
      </c>
      <c r="E9" s="14"/>
      <c r="F9" s="14"/>
      <c r="G9" s="14"/>
      <c r="H9" s="14"/>
      <c r="I9" s="15"/>
      <c r="J9" s="11" t="s">
        <v>12</v>
      </c>
      <c r="K9" s="11" t="s">
        <v>13</v>
      </c>
      <c r="L9" s="11" t="s">
        <v>14</v>
      </c>
      <c r="M9" s="11" t="s">
        <v>15</v>
      </c>
    </row>
    <row r="10" spans="1:13" ht="78.75" customHeight="1">
      <c r="A10" s="10"/>
      <c r="B10" s="12"/>
      <c r="C10" s="12"/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12"/>
      <c r="K10" s="12"/>
      <c r="L10" s="12"/>
      <c r="M10" s="12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ht="38.25">
      <c r="A12" s="4">
        <v>1</v>
      </c>
      <c r="B12" s="5" t="str">
        <f>"Герасимов Николай Юрьевич"</f>
        <v>Герасимов Николай Юрьевич</v>
      </c>
      <c r="C12" s="5" t="str">
        <f>"36899.8 руб.; ОАО ""Чебоксарский агрегатный завод"""</f>
        <v>36899.8 руб.; ОАО "Чебоксарский агрегатный завод"</v>
      </c>
      <c r="D12" s="5" t="str">
        <f>"нет"</f>
        <v>нет</v>
      </c>
      <c r="E12" s="5" t="str">
        <f>"нет"</f>
        <v>нет</v>
      </c>
      <c r="F12" s="5" t="str">
        <f>"нет"</f>
        <v>нет</v>
      </c>
      <c r="G12" s="5" t="str">
        <f aca="true" t="shared" si="0" ref="G12:I13">"нет"</f>
        <v>нет</v>
      </c>
      <c r="H12" s="5" t="str">
        <f t="shared" si="0"/>
        <v>нет</v>
      </c>
      <c r="I12" s="5" t="str">
        <f t="shared" si="0"/>
        <v>нет</v>
      </c>
      <c r="J12" s="5" t="str">
        <f aca="true" t="shared" si="1" ref="J12:L13">"нет"</f>
        <v>нет</v>
      </c>
      <c r="K12" s="5" t="str">
        <f t="shared" si="1"/>
        <v>нет</v>
      </c>
      <c r="L12" s="5" t="str">
        <f t="shared" si="1"/>
        <v>нет</v>
      </c>
      <c r="M12" s="5" t="str">
        <f aca="true" t="shared" si="2" ref="M12:M19">"нет"</f>
        <v>нет</v>
      </c>
    </row>
    <row r="13" spans="1:13" ht="25.5">
      <c r="A13" s="4">
        <v>2</v>
      </c>
      <c r="B13" s="5" t="str">
        <f>"Зотов Сергей Борисович"</f>
        <v>Зотов Сергей Борисович</v>
      </c>
      <c r="C13" s="5" t="str">
        <f>"10576.28 руб."</f>
        <v>10576.28 руб.</v>
      </c>
      <c r="D13" s="5" t="str">
        <f>"нет"</f>
        <v>нет</v>
      </c>
      <c r="E13" s="5" t="str">
        <f>"нет"</f>
        <v>нет</v>
      </c>
      <c r="F13" s="5" t="str">
        <f>"26.95, ЧР(1/2 доли)"</f>
        <v>26.95, ЧР(1/2 доли)</v>
      </c>
      <c r="G13" s="5" t="str">
        <f t="shared" si="0"/>
        <v>нет</v>
      </c>
      <c r="H13" s="5" t="str">
        <f t="shared" si="0"/>
        <v>нет</v>
      </c>
      <c r="I13" s="5" t="str">
        <f t="shared" si="0"/>
        <v>нет</v>
      </c>
      <c r="J13" s="5" t="str">
        <f t="shared" si="1"/>
        <v>нет</v>
      </c>
      <c r="K13" s="5" t="str">
        <f t="shared" si="1"/>
        <v>нет</v>
      </c>
      <c r="L13" s="5" t="str">
        <f t="shared" si="1"/>
        <v>нет</v>
      </c>
      <c r="M13" s="5" t="str">
        <f t="shared" si="2"/>
        <v>нет</v>
      </c>
    </row>
    <row r="14" spans="1:13" ht="76.5">
      <c r="A14" s="4">
        <v>3</v>
      </c>
      <c r="B14" s="5" t="str">
        <f>"Насакин Олег Евгеньевич"</f>
        <v>Насакин Олег Евгеньевич</v>
      </c>
      <c r="C14" s="5" t="str">
        <f>"640559 руб.; ФГОУ ВПО ""Чувашский государственный университет им. И.Н. Ульянова""; ООО ""Аптека+"""</f>
        <v>640559 руб.; ФГОУ ВПО "Чувашский государственный университет им. И.Н. Ульянова"; ООО "Аптека+"</v>
      </c>
      <c r="D14" s="5" t="str">
        <f>"122, ЧР"</f>
        <v>122, ЧР</v>
      </c>
      <c r="E14" s="5" t="str">
        <f>"нет"</f>
        <v>нет</v>
      </c>
      <c r="F14" s="5" t="str">
        <f>"146, ЧР"</f>
        <v>146, ЧР</v>
      </c>
      <c r="G14" s="5" t="str">
        <f>"80, ЧР"</f>
        <v>80, ЧР</v>
      </c>
      <c r="H14" s="5" t="str">
        <f>"18, ЧР"</f>
        <v>18, ЧР</v>
      </c>
      <c r="I14" s="5" t="str">
        <f>"68, ЧР; 36, ЧР; 86.6, ЧР; 44.5, ЧР"</f>
        <v>68, ЧР; 36, ЧР; 86.6, ЧР; 44.5, ЧР</v>
      </c>
      <c r="J14" s="5" t="str">
        <f>"Москвич М-214145, 1999, автомобиль легковой"</f>
        <v>Москвич М-214145, 1999, автомобиль легковой</v>
      </c>
      <c r="K14" s="5" t="str">
        <f>"Филиал ОАО ""Внешторгбанка"" в г. Чебоксары, 9765 руб."</f>
        <v>Филиал ОАО "Внешторгбанка" в г. Чебоксары, 9765 руб.</v>
      </c>
      <c r="L14" s="5" t="str">
        <f>"Аптека+, 100"</f>
        <v>Аптека+, 100</v>
      </c>
      <c r="M14" s="5" t="str">
        <f t="shared" si="2"/>
        <v>нет</v>
      </c>
    </row>
    <row r="15" spans="1:13" ht="102">
      <c r="A15" s="4">
        <v>4</v>
      </c>
      <c r="B15" s="5" t="str">
        <f>"Палькин Николай Михайлович"</f>
        <v>Палькин Николай Михайлович</v>
      </c>
      <c r="C15" s="5" t="str">
        <f>"4955893 руб.; ООО фирма ""Ступень-плюс""; ООО ""Стан""; ООО ""ЛКС""; ООО ПКФ ""Сорма""; ООО фирма ""Ступени строй""; ООО ""Ступени-огонек""; ООО ПСПК фирма ""Ступень"""</f>
        <v>4955893 руб.; ООО фирма "Ступень-плюс"; ООО "Стан"; ООО "ЛКС"; ООО ПКФ "Сорма"; ООО фирма "Ступени строй"; ООО "Ступени-огонек"; ООО ПСПК фирма "Ступень"</v>
      </c>
      <c r="D15" s="5" t="str">
        <f>"600, ЧР"</f>
        <v>600, ЧР</v>
      </c>
      <c r="E15" s="5" t="str">
        <f>"нет"</f>
        <v>нет</v>
      </c>
      <c r="F15" s="5" t="str">
        <f>"161, ЧР(1/4 доли); 49.2, ЧР(1/4 доли)"</f>
        <v>161, ЧР(1/4 доли); 49.2, ЧР(1/4 доли)</v>
      </c>
      <c r="G15" s="5" t="str">
        <f>"нет"</f>
        <v>нет</v>
      </c>
      <c r="H15" s="5" t="str">
        <f>"36, ЧР"</f>
        <v>36, ЧР</v>
      </c>
      <c r="I15" s="5" t="str">
        <f>"нет"</f>
        <v>нет</v>
      </c>
      <c r="J15" s="5" t="str">
        <f>"Мерседес-Бенц 230Е, автомобиль легковой ; Хонда-Сивик, автомобиль легковой (общая - 2) 2121 Нива, автомобиль легковой (общая - 2)"</f>
        <v>Мерседес-Бенц 230Е, автомобиль легковой ; Хонда-Сивик, автомобиль легковой (общая - 2) 2121 Нива, автомобиль легковой (общая - 2)</v>
      </c>
      <c r="K15" s="5" t="str">
        <f>"нет"</f>
        <v>нет</v>
      </c>
      <c r="L15" s="5" t="str">
        <f>"нет"</f>
        <v>нет</v>
      </c>
      <c r="M15" s="5" t="str">
        <f t="shared" si="2"/>
        <v>нет</v>
      </c>
    </row>
    <row r="16" spans="1:13" ht="51">
      <c r="A16" s="4">
        <v>5</v>
      </c>
      <c r="B16" s="5" t="str">
        <f>"Спиридонов Александр Владимирович"</f>
        <v>Спиридонов Александр Владимирович</v>
      </c>
      <c r="C16" s="5" t="str">
        <f>"143803.02 руб.; ОАО ""Лента"""</f>
        <v>143803.02 руб.; ОАО "Лента"</v>
      </c>
      <c r="D16" s="5" t="str">
        <f>"2500, ЧР"</f>
        <v>2500, ЧР</v>
      </c>
      <c r="E16" s="5" t="str">
        <f>"48, ЧР"</f>
        <v>48, ЧР</v>
      </c>
      <c r="F16" s="5" t="str">
        <f>"нет"</f>
        <v>нет</v>
      </c>
      <c r="G16" s="5" t="str">
        <f>"нет"</f>
        <v>нет</v>
      </c>
      <c r="H16" s="5" t="str">
        <f>"25, ЧР"</f>
        <v>25, ЧР</v>
      </c>
      <c r="I16" s="5" t="str">
        <f>"нет"</f>
        <v>нет</v>
      </c>
      <c r="J16" s="5" t="str">
        <f>"ВАЗ-21110, автомобиль легковой; ВАЗ-2121, автомобиль легковой; УАЗ-462, автомобиль грузовой"</f>
        <v>ВАЗ-21110, автомобиль легковой; ВАЗ-2121, автомобиль легковой; УАЗ-462, автомобиль грузовой</v>
      </c>
      <c r="K16" s="5" t="str">
        <f>"Чувашское отделение СБ РФ, 50 руб."</f>
        <v>Чувашское отделение СБ РФ, 50 руб.</v>
      </c>
      <c r="L16" s="5" t="str">
        <f>"ОАО ""Лента"", 0.00003448"</f>
        <v>ОАО "Лента", 0.00003448</v>
      </c>
      <c r="M16" s="5" t="str">
        <f t="shared" si="2"/>
        <v>нет</v>
      </c>
    </row>
    <row r="17" spans="1:13" ht="38.25">
      <c r="A17" s="4">
        <v>6</v>
      </c>
      <c r="B17" s="5" t="str">
        <f>"Федоров Виктор Васильевич"</f>
        <v>Федоров Виктор Васильевич</v>
      </c>
      <c r="C17" s="5" t="str">
        <f>"нет"</f>
        <v>нет</v>
      </c>
      <c r="D17" s="5" t="str">
        <f>"нет"</f>
        <v>нет</v>
      </c>
      <c r="E17" s="5" t="str">
        <f>"26.7, ЧР"</f>
        <v>26.7, ЧР</v>
      </c>
      <c r="F17" s="5" t="str">
        <f>"нет"</f>
        <v>нет</v>
      </c>
      <c r="G17" s="5" t="str">
        <f>"нет"</f>
        <v>нет</v>
      </c>
      <c r="H17" s="5" t="str">
        <f>"нет"</f>
        <v>нет</v>
      </c>
      <c r="I17" s="5" t="str">
        <f>"нет"</f>
        <v>нет</v>
      </c>
      <c r="J17" s="5" t="str">
        <f>"нет"</f>
        <v>нет</v>
      </c>
      <c r="K17" s="5" t="str">
        <f>"нет"</f>
        <v>нет</v>
      </c>
      <c r="L17" s="5" t="str">
        <f>"""ВДС БИОС"", 100"</f>
        <v>"ВДС БИОС", 100</v>
      </c>
      <c r="M17" s="5" t="str">
        <f t="shared" si="2"/>
        <v>нет</v>
      </c>
    </row>
    <row r="18" spans="1:13" ht="38.25">
      <c r="A18" s="4">
        <v>7</v>
      </c>
      <c r="B18" s="5" t="str">
        <f>"Черкасов Евгений Михайлович"</f>
        <v>Черкасов Евгений Михайлович</v>
      </c>
      <c r="C18" s="5" t="str">
        <f>"8093704 руб."</f>
        <v>8093704 руб.</v>
      </c>
      <c r="D18" s="5" t="str">
        <f>"нет"</f>
        <v>нет</v>
      </c>
      <c r="E18" s="5" t="str">
        <f>"нет"</f>
        <v>нет</v>
      </c>
      <c r="F18" s="5" t="str">
        <f>"нет"</f>
        <v>нет</v>
      </c>
      <c r="G18" s="5" t="str">
        <f>"нет"</f>
        <v>нет</v>
      </c>
      <c r="H18" s="5" t="str">
        <f>"нет"</f>
        <v>нет</v>
      </c>
      <c r="I18" s="5" t="str">
        <f>"1164.8, ЧР"</f>
        <v>1164.8, ЧР</v>
      </c>
      <c r="J18" s="5" t="str">
        <f>"mersedes 300, 1993, автомобиль легковой"</f>
        <v>mersedes 300, 1993, автомобиль легковой</v>
      </c>
      <c r="K18" s="5" t="str">
        <f>"Чувашское ОСБ № 8613, 137 руб."</f>
        <v>Чувашское ОСБ № 8613, 137 руб.</v>
      </c>
      <c r="L18" s="5" t="str">
        <f>"нет"</f>
        <v>нет</v>
      </c>
      <c r="M18" s="5" t="str">
        <f t="shared" si="2"/>
        <v>нет</v>
      </c>
    </row>
    <row r="19" spans="1:13" ht="25.5">
      <c r="A19" s="4">
        <v>8</v>
      </c>
      <c r="B19" s="5" t="str">
        <f>"Якимов Виктор Егорович"</f>
        <v>Якимов Виктор Егорович</v>
      </c>
      <c r="C19" s="5" t="str">
        <f>"34556.36 руб.; ЧПАТП №3"</f>
        <v>34556.36 руб.; ЧПАТП №3</v>
      </c>
      <c r="D19" s="5" t="str">
        <f>"нет"</f>
        <v>нет</v>
      </c>
      <c r="E19" s="5" t="str">
        <f>"нет"</f>
        <v>нет</v>
      </c>
      <c r="F19" s="5" t="str">
        <f>"нет"</f>
        <v>нет</v>
      </c>
      <c r="G19" s="5" t="str">
        <f>"нет"</f>
        <v>нет</v>
      </c>
      <c r="H19" s="5" t="str">
        <f>"нет"</f>
        <v>нет</v>
      </c>
      <c r="I19" s="5" t="str">
        <f>"нет"</f>
        <v>нет</v>
      </c>
      <c r="J19" s="5" t="str">
        <f>"нет"</f>
        <v>нет</v>
      </c>
      <c r="K19" s="5" t="str">
        <f>"нет"</f>
        <v>нет</v>
      </c>
      <c r="L19" s="5" t="str">
        <f>"нет"</f>
        <v>нет</v>
      </c>
      <c r="M19" s="5" t="str">
        <f t="shared" si="2"/>
        <v>нет</v>
      </c>
    </row>
    <row r="21" spans="1:13" ht="39.75" customHeight="1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</sheetData>
  <mergeCells count="16">
    <mergeCell ref="L9:L10"/>
    <mergeCell ref="A2:M2"/>
    <mergeCell ref="A3:M3"/>
    <mergeCell ref="A4:M4"/>
    <mergeCell ref="A5:M5"/>
    <mergeCell ref="M9:M10"/>
    <mergeCell ref="A21:M21"/>
    <mergeCell ref="A6:M6"/>
    <mergeCell ref="A7:M7"/>
    <mergeCell ref="A8:M8"/>
    <mergeCell ref="A9:A10"/>
    <mergeCell ref="B9:B10"/>
    <mergeCell ref="C9:C10"/>
    <mergeCell ref="D9:I9"/>
    <mergeCell ref="J9:J10"/>
    <mergeCell ref="K9:K10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2004-06-08T12:17:42Z</cp:lastPrinted>
  <dcterms:created xsi:type="dcterms:W3CDTF">2004-06-08T12:09:47Z</dcterms:created>
  <dcterms:modified xsi:type="dcterms:W3CDTF">2004-06-11T11:47:57Z</dcterms:modified>
  <cp:category/>
  <cp:version/>
  <cp:contentType/>
  <cp:contentStatus/>
</cp:coreProperties>
</file>