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3245" windowHeight="8835" activeTab="0"/>
  </bookViews>
  <sheets>
    <sheet name="Отчет" sheetId="1" r:id="rId1"/>
  </sheets>
  <definedNames>
    <definedName name="_xlnm.Print_Titles" localSheetId="0">'Отчет'!$5:$5</definedName>
    <definedName name="_xlnm.Print_Area" localSheetId="0">'Отчет'!$A$1:$M$14</definedName>
  </definedNames>
  <calcPr fullCalcOnLoad="1"/>
</workbook>
</file>

<file path=xl/sharedStrings.xml><?xml version="1.0" encoding="utf-8"?>
<sst xmlns="http://schemas.openxmlformats.org/spreadsheetml/2006/main" count="18" uniqueCount="18">
  <si>
    <t>№№
п/п</t>
  </si>
  <si>
    <t>Фамилия, имя, отчетство кандидата</t>
  </si>
  <si>
    <t>Общий доход, руб. (Наименование организации - источника выплаты дохода)</t>
  </si>
  <si>
    <t>Недвижимое имущество, место нахождения (субъект РФ, иностранное государство, виды пользования)</t>
  </si>
  <si>
    <t>Транспортные средства (вид, марка, модель)</t>
  </si>
  <si>
    <t>Денежные средства, находящиеся на счетах в банках и иных коммерческих организациях (наименование кредитной и иной организации, остаток на счёте, руб.)</t>
  </si>
  <si>
    <t>Сведения об акциях кандидата (Участие в уставном капитале коммерческих организаций), наименование организации, доля участия, %</t>
  </si>
  <si>
    <t>Иные ценные бумаги (вид, наименование эмитента, общая стоимость, руб.)</t>
  </si>
  <si>
    <t>Земельные участки, кв.м.</t>
  </si>
  <si>
    <t>Жилые дома, кв.м.</t>
  </si>
  <si>
    <t>Квартиры, кв.м.</t>
  </si>
  <si>
    <t>Дачи, кв.м.</t>
  </si>
  <si>
    <t>Гаражи, кв.м.</t>
  </si>
  <si>
    <t>Иное недвижимое имущество, кв.м</t>
  </si>
  <si>
    <t>Чувашское ОСБ России №8613, срочный пенсионный, 40000 руб.; Чувашское ОСБ России №8613, до востребования, 10 руб.; Чувашское ОСБ России №8613, с/к №60/055, 10 руб.; Чувашское ОСБ России №8613, с/к №60/020, 10000 руб.; Чувашское ОСБ России №8613, с/к №60/058, 34698 руб.; Чувашское ОСБ России №8613, с/к №60/058, срочный, 4000 руб.</t>
  </si>
  <si>
    <t>Федосеева Э.Н.</t>
  </si>
  <si>
    <t>Председатель муниципальной избирательной комиссии г.Чебоксары</t>
  </si>
  <si>
    <t xml:space="preserve">Сведения о доходах за 2004 год и об имуществе зарегистрированных кандидатов в депутаты Чебоксарского городского Собрания депутатов по одномандатному избирательному округу № 26 (на основании данных, представленных кандидатом)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</si>
</sst>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C\us\t\o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</numFmts>
  <fonts count="6">
    <font>
      <sz val="10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textRotation="90" wrapText="1"/>
    </xf>
    <xf numFmtId="0" fontId="2" fillId="2" borderId="3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="75" zoomScaleNormal="75" workbookViewId="0" topLeftCell="A1">
      <selection activeCell="K12" sqref="K12"/>
    </sheetView>
  </sheetViews>
  <sheetFormatPr defaultColWidth="9.00390625" defaultRowHeight="12.75"/>
  <cols>
    <col min="1" max="1" width="4.125" style="0" customWidth="1"/>
    <col min="2" max="2" width="13.625" style="0" customWidth="1"/>
    <col min="3" max="3" width="25.25390625" style="0" customWidth="1"/>
    <col min="4" max="4" width="7.00390625" style="0" customWidth="1"/>
    <col min="5" max="5" width="9.25390625" style="0" customWidth="1"/>
    <col min="6" max="6" width="10.75390625" style="0" customWidth="1"/>
    <col min="7" max="7" width="7.00390625" style="0" customWidth="1"/>
    <col min="8" max="8" width="7.25390625" style="0" customWidth="1"/>
    <col min="9" max="9" width="5.25390625" style="0" customWidth="1"/>
    <col min="10" max="10" width="11.625" style="0" customWidth="1"/>
    <col min="11" max="11" width="32.00390625" style="0" customWidth="1"/>
    <col min="12" max="12" width="11.625" style="0" customWidth="1"/>
    <col min="13" max="13" width="7.125" style="0" customWidth="1"/>
  </cols>
  <sheetData>
    <row r="1" ht="7.5" customHeight="1">
      <c r="M1" s="1"/>
    </row>
    <row r="2" spans="1:13" ht="35.25" customHeight="1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0</v>
      </c>
      <c r="B3" s="7" t="s">
        <v>1</v>
      </c>
      <c r="C3" s="7" t="s">
        <v>2</v>
      </c>
      <c r="D3" s="12" t="s">
        <v>3</v>
      </c>
      <c r="E3" s="13"/>
      <c r="F3" s="13"/>
      <c r="G3" s="13"/>
      <c r="H3" s="13"/>
      <c r="I3" s="14"/>
      <c r="J3" s="7" t="s">
        <v>4</v>
      </c>
      <c r="K3" s="7" t="s">
        <v>5</v>
      </c>
      <c r="L3" s="7" t="s">
        <v>6</v>
      </c>
      <c r="M3" s="7" t="s">
        <v>7</v>
      </c>
    </row>
    <row r="4" spans="1:13" ht="77.25">
      <c r="A4" s="11"/>
      <c r="B4" s="8"/>
      <c r="C4" s="8"/>
      <c r="D4" s="2" t="s">
        <v>8</v>
      </c>
      <c r="E4" s="2" t="s">
        <v>9</v>
      </c>
      <c r="F4" s="2" t="s">
        <v>10</v>
      </c>
      <c r="G4" s="2" t="s">
        <v>11</v>
      </c>
      <c r="H4" s="2" t="s">
        <v>12</v>
      </c>
      <c r="I4" s="2" t="s">
        <v>13</v>
      </c>
      <c r="J4" s="8"/>
      <c r="K4" s="8"/>
      <c r="L4" s="8"/>
      <c r="M4" s="8"/>
    </row>
    <row r="5" spans="1:13" ht="12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</row>
    <row r="6" spans="1:13" ht="51.75" customHeight="1">
      <c r="A6" s="4">
        <v>1</v>
      </c>
      <c r="B6" s="6" t="str">
        <f>"Антонов Вячеслав Геннадьевич"</f>
        <v>Антонов Вячеслав Геннадьевич</v>
      </c>
      <c r="C6" s="6" t="str">
        <f>"127649 руб.; доход от трудовой деятельности(зарплата), ООО ""Ин Тех СПА""; пенсия; предпринимательская деятельность"</f>
        <v>127649 руб.; доход от трудовой деятельности(зарплата), ООО "Ин Тех СПА"; пенсия; предпринимательская деятельность</v>
      </c>
      <c r="D6" s="6" t="str">
        <f>"600, Чувашия, личная"</f>
        <v>600, Чувашия, личная</v>
      </c>
      <c r="E6" s="6" t="str">
        <f>"60, Чувашия, личная"</f>
        <v>60, Чувашия, личная</v>
      </c>
      <c r="F6" s="6" t="str">
        <f aca="true" t="shared" si="0" ref="F6:I7">"нет"</f>
        <v>нет</v>
      </c>
      <c r="G6" s="6" t="str">
        <f t="shared" si="0"/>
        <v>нет</v>
      </c>
      <c r="H6" s="6" t="str">
        <f t="shared" si="0"/>
        <v>нет</v>
      </c>
      <c r="I6" s="6" t="str">
        <f t="shared" si="0"/>
        <v>нет</v>
      </c>
      <c r="J6" s="6" t="str">
        <f>"Газель, 2003, автобус, личная; Газель, 2005, автобус, личная"</f>
        <v>Газель, 2003, автобус, личная; Газель, 2005, автобус, личная</v>
      </c>
      <c r="K6" s="6" t="str">
        <f>"Чувашское ОСБ России №8613/01, 4176 руб.; Чувашское ОСБ России №8613, 1000 руб."</f>
        <v>Чувашское ОСБ России №8613/01, 4176 руб.; Чувашское ОСБ России №8613, 1000 руб.</v>
      </c>
      <c r="L6" s="6" t="str">
        <f>"нет"</f>
        <v>нет</v>
      </c>
      <c r="M6" s="6" t="str">
        <f>"нет"</f>
        <v>нет</v>
      </c>
    </row>
    <row r="7" spans="1:13" ht="48.75" customHeight="1">
      <c r="A7" s="4">
        <v>2</v>
      </c>
      <c r="B7" s="6" t="str">
        <f>"Ильин Геннадий Валерьевич"</f>
        <v>Ильин Геннадий Валерьевич</v>
      </c>
      <c r="C7" s="6" t="str">
        <f>"143954 руб.; социальные пособия; доход от трудовой деятельности(зарплата), МОО ""Национальная федерация саньда ЧР"""</f>
        <v>143954 руб.; социальные пособия; доход от трудовой деятельности(зарплата), МОО "Национальная федерация саньда ЧР"</v>
      </c>
      <c r="D7" s="6" t="str">
        <f>"нет"</f>
        <v>нет</v>
      </c>
      <c r="E7" s="6" t="str">
        <f>"нет"</f>
        <v>нет</v>
      </c>
      <c r="F7" s="6" t="str">
        <f t="shared" si="0"/>
        <v>нет</v>
      </c>
      <c r="G7" s="6" t="str">
        <f t="shared" si="0"/>
        <v>нет</v>
      </c>
      <c r="H7" s="6" t="str">
        <f t="shared" si="0"/>
        <v>нет</v>
      </c>
      <c r="I7" s="6" t="str">
        <f t="shared" si="0"/>
        <v>нет</v>
      </c>
      <c r="J7" s="6" t="str">
        <f>"ВАЗ-2115, 2003, автомобиль легковой, личная"</f>
        <v>ВАЗ-2115, 2003, автомобиль легковой, личная</v>
      </c>
      <c r="K7" s="6" t="str">
        <f>"Чувашское ОСБ России №8613, персональный социальный счет, 26 руб.; Чувашское ОСБ России №8613, ф.№60/055, 889 руб."</f>
        <v>Чувашское ОСБ России №8613, персональный социальный счет, 26 руб.; Чувашское ОСБ России №8613, ф.№60/055, 889 руб.</v>
      </c>
      <c r="L7" s="6" t="str">
        <f>"нет"</f>
        <v>нет</v>
      </c>
      <c r="M7" s="6" t="str">
        <f>"нет"</f>
        <v>нет</v>
      </c>
    </row>
    <row r="8" spans="1:13" ht="51.75" customHeight="1">
      <c r="A8" s="4">
        <v>3</v>
      </c>
      <c r="B8" s="6" t="str">
        <f>"Васильев Геннадий Семенович"</f>
        <v>Васильев Геннадий Семенович</v>
      </c>
      <c r="C8" s="6" t="str">
        <f>"27228 руб.; пенсия"</f>
        <v>27228 руб.; пенсия</v>
      </c>
      <c r="D8" s="6" t="str">
        <f>"нет"</f>
        <v>нет</v>
      </c>
      <c r="E8" s="6" t="str">
        <f>"40, Чувашия, долевая, доля собственности 1/4"</f>
        <v>40, Чувашия, долевая, доля собственности 1/4</v>
      </c>
      <c r="F8" s="6" t="str">
        <f>"нет"</f>
        <v>нет</v>
      </c>
      <c r="G8" s="6" t="str">
        <f>"450, Чувашия, личная"</f>
        <v>450, Чувашия, личная</v>
      </c>
      <c r="H8" s="6" t="str">
        <f>"21.09, Чувашия, личная"</f>
        <v>21.09, Чувашия, личная</v>
      </c>
      <c r="I8" s="6" t="str">
        <f aca="true" t="shared" si="1" ref="I8:J10">"нет"</f>
        <v>нет</v>
      </c>
      <c r="J8" s="6" t="str">
        <f t="shared" si="1"/>
        <v>нет</v>
      </c>
      <c r="K8" s="6" t="str">
        <f>"Чувашское ОСБ России №8613, пенсионный депозитный, 3300 руб.; Чувашское ОСБ России №8613, пенсионный, 413 руб."</f>
        <v>Чувашское ОСБ России №8613, пенсионный депозитный, 3300 руб.; Чувашское ОСБ России №8613, пенсионный, 413 руб.</v>
      </c>
      <c r="L8" s="6" t="str">
        <f>"ОАО ""НПО ""Системпром"", 0.027233"</f>
        <v>ОАО "НПО "Системпром", 0.027233</v>
      </c>
      <c r="M8" s="6" t="str">
        <f>"нет"</f>
        <v>нет</v>
      </c>
    </row>
    <row r="9" spans="1:13" ht="27.75" customHeight="1">
      <c r="A9" s="4">
        <v>4</v>
      </c>
      <c r="B9" s="6" t="str">
        <f>"Матвеев Геннадий Петрович"</f>
        <v>Матвеев Геннадий Петрович</v>
      </c>
      <c r="C9" s="6" t="str">
        <f>"15425 руб.; пенсия"</f>
        <v>15425 руб.; пенсия</v>
      </c>
      <c r="D9" s="6" t="str">
        <f>"нет"</f>
        <v>нет</v>
      </c>
      <c r="E9" s="6" t="str">
        <f>"нет"</f>
        <v>нет</v>
      </c>
      <c r="F9" s="6" t="str">
        <f>"нет"</f>
        <v>нет</v>
      </c>
      <c r="G9" s="6" t="str">
        <f>"нет"</f>
        <v>нет</v>
      </c>
      <c r="H9" s="6" t="str">
        <f>"нет"</f>
        <v>нет</v>
      </c>
      <c r="I9" s="6" t="str">
        <f t="shared" si="1"/>
        <v>нет</v>
      </c>
      <c r="J9" s="6" t="str">
        <f t="shared" si="1"/>
        <v>нет</v>
      </c>
      <c r="K9" s="6" t="str">
        <f>"Чувашское ОСБ России, вид счета не указан, 18 руб."</f>
        <v>Чувашское ОСБ России, вид счета не указан, 18 руб.</v>
      </c>
      <c r="L9" s="6" t="str">
        <f>"нет"</f>
        <v>нет</v>
      </c>
      <c r="M9" s="6" t="str">
        <f>"нет"</f>
        <v>нет</v>
      </c>
    </row>
    <row r="10" spans="1:13" ht="93" customHeight="1">
      <c r="A10" s="4">
        <v>5</v>
      </c>
      <c r="B10" s="6" t="str">
        <f>"Александрова Надежда Васильевна"</f>
        <v>Александрова Надежда Васильевна</v>
      </c>
      <c r="C10" s="6" t="str">
        <f>"95217 руб.; доход от трудовой деятельности(зарплата), Администрация г.Чебоксары ЧР; доход от трудовой деятельности(зарплата), МУЗ ""Городская детская инфекционная больница"""</f>
        <v>95217 руб.; доход от трудовой деятельности(зарплата), Администрация г.Чебоксары ЧР; доход от трудовой деятельности(зарплата), МУЗ "Городская детская инфекционная больница"</v>
      </c>
      <c r="D10" s="6" t="str">
        <f>"нет"</f>
        <v>нет</v>
      </c>
      <c r="E10" s="6" t="str">
        <f>"нет"</f>
        <v>нет</v>
      </c>
      <c r="F10" s="6" t="str">
        <f>"нет"</f>
        <v>нет</v>
      </c>
      <c r="G10" s="6" t="str">
        <f>"нет"</f>
        <v>нет</v>
      </c>
      <c r="H10" s="6" t="str">
        <f>"нет"</f>
        <v>нет</v>
      </c>
      <c r="I10" s="6" t="str">
        <f t="shared" si="1"/>
        <v>нет</v>
      </c>
      <c r="J10" s="6" t="str">
        <f t="shared" si="1"/>
        <v>нет</v>
      </c>
      <c r="K10" s="6" t="s">
        <v>14</v>
      </c>
      <c r="L10" s="6" t="str">
        <f>"нет"</f>
        <v>нет</v>
      </c>
      <c r="M10" s="6" t="str">
        <f>"нет"</f>
        <v>нет</v>
      </c>
    </row>
    <row r="11" spans="1:13" ht="58.5" customHeight="1">
      <c r="A11" s="4">
        <v>6</v>
      </c>
      <c r="B11" s="6" t="str">
        <f>"Васильев Василий Алексеевич"</f>
        <v>Васильев Василий Алексеевич</v>
      </c>
      <c r="C11" s="6" t="str">
        <f>"84210 руб.; доход от трудовой деятельности(зарплата), МУП ""Ленинское районное управление ЖКХ """</f>
        <v>84210 руб.; доход от трудовой деятельности(зарплата), МУП "Ленинское районное управление ЖКХ "</v>
      </c>
      <c r="D11" s="6" t="str">
        <f>"600, Чувашия, личная"</f>
        <v>600, Чувашия, личная</v>
      </c>
      <c r="E11" s="6" t="str">
        <f>"нет"</f>
        <v>нет</v>
      </c>
      <c r="F11" s="6" t="str">
        <f>"нет"</f>
        <v>нет</v>
      </c>
      <c r="G11" s="6" t="str">
        <f>"нет"</f>
        <v>нет</v>
      </c>
      <c r="H11" s="6" t="str">
        <f>"24, Чувашия, личная"</f>
        <v>24, Чувашия, личная</v>
      </c>
      <c r="I11" s="6" t="str">
        <f>"нет"</f>
        <v>нет</v>
      </c>
      <c r="J11" s="6" t="str">
        <f>"УАЗ-31601, 2000, автомобиль легковой, личная"</f>
        <v>УАЗ-31601, 2000, автомобиль легковой, личная</v>
      </c>
      <c r="K11" s="6" t="str">
        <f>"Чувашское ОСБ России №8613/013, зарплатный, 10629 руб."</f>
        <v>Чувашское ОСБ России №8613/013, зарплатный, 10629 руб.</v>
      </c>
      <c r="L11" s="6" t="str">
        <f>"нет"</f>
        <v>нет</v>
      </c>
      <c r="M11" s="6" t="str">
        <f>"нет"</f>
        <v>нет</v>
      </c>
    </row>
    <row r="12" spans="1:13" ht="47.25" customHeight="1">
      <c r="A12" s="4">
        <v>7</v>
      </c>
      <c r="B12" s="6" t="str">
        <f>"Тихонов Владимир Васильевич"</f>
        <v>Тихонов Владимир Васильевич</v>
      </c>
      <c r="C12" s="6" t="str">
        <f>"19640 руб.; доход от трудовой деятельности(зарплата), ОАО ""ЧАЗ"""</f>
        <v>19640 руб.; доход от трудовой деятельности(зарплата), ОАО "ЧАЗ"</v>
      </c>
      <c r="D12" s="6" t="str">
        <f>"нет"</f>
        <v>нет</v>
      </c>
      <c r="E12" s="6" t="str">
        <f>"нет"</f>
        <v>нет</v>
      </c>
      <c r="F12" s="15" t="str">
        <f>"33.1, Чувашия, долевая, доля собственности 1/2"</f>
        <v>33.1, Чувашия, долевая, доля собственности 1/2</v>
      </c>
      <c r="G12" s="6" t="str">
        <f>"нет"</f>
        <v>нет</v>
      </c>
      <c r="H12" s="6" t="str">
        <f>"нет"</f>
        <v>нет</v>
      </c>
      <c r="I12" s="6" t="str">
        <f>"нет"</f>
        <v>нет</v>
      </c>
      <c r="J12" s="6" t="str">
        <f>"нет"</f>
        <v>нет</v>
      </c>
      <c r="K12" s="6" t="str">
        <f>"Чувашское ОСБ России №8613, зарплатный"</f>
        <v>Чувашское ОСБ России №8613, зарплатный</v>
      </c>
      <c r="L12" s="6" t="str">
        <f>"нет"</f>
        <v>нет</v>
      </c>
      <c r="M12" s="6" t="str">
        <f>"нет"</f>
        <v>нет</v>
      </c>
    </row>
    <row r="13" ht="6.75" customHeight="1"/>
    <row r="14" spans="1:8" ht="12.75">
      <c r="A14" s="5" t="s">
        <v>16</v>
      </c>
      <c r="B14" s="5"/>
      <c r="C14" s="5"/>
      <c r="D14" s="5"/>
      <c r="E14" s="5"/>
      <c r="F14" s="5"/>
      <c r="H14" t="s">
        <v>15</v>
      </c>
    </row>
  </sheetData>
  <mergeCells count="9">
    <mergeCell ref="J3:J4"/>
    <mergeCell ref="K3:K4"/>
    <mergeCell ref="L3:L4"/>
    <mergeCell ref="A2:M2"/>
    <mergeCell ref="M3:M4"/>
    <mergeCell ref="A3:A4"/>
    <mergeCell ref="B3:B4"/>
    <mergeCell ref="C3:C4"/>
    <mergeCell ref="D3:I3"/>
  </mergeCells>
  <printOptions/>
  <pageMargins left="0.35433070866141736" right="0.15748031496062992" top="0.15748031496062992" bottom="0.15748031496062992" header="0.5118110236220472" footer="0.5118110236220472"/>
  <pageSetup fitToHeight="3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2005-10-04T08:42:25Z</cp:lastPrinted>
  <dcterms:created xsi:type="dcterms:W3CDTF">2005-09-29T14:19:45Z</dcterms:created>
  <dcterms:modified xsi:type="dcterms:W3CDTF">2005-10-04T08:42:45Z</dcterms:modified>
  <cp:category/>
  <cp:version/>
  <cp:contentType/>
  <cp:contentStatus/>
</cp:coreProperties>
</file>