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'Отчет'!$A$1:$M$13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<sst xmlns="http://schemas.openxmlformats.org/spreadsheetml/2006/main" count="18" uniqueCount="18">
  <si>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</si>
  <si>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</si>
  <si>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</si>
  <si>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</si>
  <si>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</si>
  <si>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</si>
  <si>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</si>
  <si>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</si>
  <si>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</si>
  <si>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</si>
  <si>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</si>
  <si>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</si>
  <si>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</si>
  <si>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</si>
  <si>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1626349 руб.; доходы от вложений; доход от трудовой деятельности(зарплата), ОАО ЧОЭЗ "Энергозапчасть"; доход от трудовой деятельности(зарплата), ООО "Центр XXI"; доход от трудовой деятельности(зарплата), Администрация г.Чебоксары ЧР; доход от трудовой деятельности(зарплата), ООО "Автолидер"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</si>
  <si>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</si>
  <si>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</si>
  <si>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3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</si>
</sst>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1" fillId="2" borderId="1" xfId="0" applyNumberFormat="1" applyFont="1" applyFill="1" applyBorder="1" applyAlignment="1">
      <alignment horizontal="justify" vertical="center" textRotation="90" wrapText="1"/>
    </xf>
    <xf numFmtId="0" fontId="2" fillId="2" borderId="1" xfId="0" applyNumberFormat="1" applyFont="1" applyFill="1" applyBorder="1" applyAlignment="1">
      <alignment horizontal="justify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0" applyNumberFormat="1" applyFont="1" applyFill="1" applyBorder="1" applyAlignment="1">
      <alignment horizontal="justify" vertical="center" textRotation="90" wrapText="1"/>
    </xf>
    <xf numFmtId="0" fontId="1" fillId="2" borderId="3" xfId="0" applyNumberFormat="1" applyFont="1" applyFill="1" applyBorder="1" applyAlignment="1">
      <alignment horizontal="justify" vertical="center" textRotation="90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center" wrapText="1"/>
    </xf>
    <xf numFmtId="0" fontId="1" fillId="2" borderId="3" xfId="0" applyNumberFormat="1" applyFont="1" applyFill="1" applyBorder="1" applyAlignment="1">
      <alignment horizontal="justify" vertical="center" wrapText="1"/>
    </xf>
    <xf numFmtId="0" fontId="1" fillId="2" borderId="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NumberFormat="1" applyFont="1" applyFill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5" zoomScaleNormal="75" workbookViewId="0" topLeftCell="A4">
      <selection activeCell="J9" sqref="J9"/>
    </sheetView>
  </sheetViews>
  <sheetFormatPr defaultColWidth="9.00390625" defaultRowHeight="12.75"/>
  <cols>
    <col min="1" max="1" width="3.875" style="1" customWidth="1"/>
    <col min="2" max="2" width="16.00390625" style="1" customWidth="1"/>
    <col min="3" max="3" width="29.75390625" style="1" customWidth="1"/>
    <col min="4" max="4" width="8.25390625" style="1" customWidth="1"/>
    <col min="5" max="5" width="6.375" style="1" customWidth="1"/>
    <col min="6" max="6" width="19.25390625" style="1" customWidth="1"/>
    <col min="7" max="7" width="7.75390625" style="1" customWidth="1"/>
    <col min="8" max="8" width="13.125" style="1" customWidth="1"/>
    <col min="9" max="9" width="14.375" style="1" customWidth="1"/>
    <col min="10" max="11" width="11.625" style="1" customWidth="1"/>
    <col min="12" max="12" width="21.25390625" style="1" customWidth="1"/>
    <col min="13" max="13" width="4.25390625" style="1" customWidth="1"/>
    <col min="14" max="16384" width="8.875" style="1" customWidth="1"/>
  </cols>
  <sheetData>
    <row r="1" spans="1:13" ht="12.75">
      <c r="A1"/>
      <c r="B1"/>
      <c r="C1"/>
      <c r="D1"/>
      <c r="E1"/>
      <c r="F1"/>
      <c r="G1"/>
      <c r="H1"/>
      <c r="I1"/>
      <c r="J1"/>
      <c r="K1"/>
      <c r="L1"/>
      <c r="M1" s="5"/>
    </row>
    <row r="2" spans="1:13" ht="26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4" customHeight="1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48.7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89.25">
      <c r="A6" s="4">
        <v>1</v>
      </c>
      <c r="B6" s="4" t="str">
        <f>"Павлов Игорь Геннадьевич"</f>
        <v>Павлов Игорь Геннадьевич</v>
      </c>
      <c r="C6" s="4" t="str">
        <f>"88482 руб.; доход от трудовой деятельности(зарплата), ФГУ ИК-4УФСИН России по ЧР"</f>
        <v>88482 руб.; доход от трудовой деятельности(зарплата), ФГУ ИК-4УФСИН России по ЧР</v>
      </c>
      <c r="D6" s="4" t="str">
        <f aca="true" t="shared" si="0" ref="D6:I6">"нет"</f>
        <v>нет</v>
      </c>
      <c r="E6" s="4" t="str">
        <f t="shared" si="0"/>
        <v>нет</v>
      </c>
      <c r="F6" s="4" t="str">
        <f t="shared" si="0"/>
        <v>нет</v>
      </c>
      <c r="G6" s="4" t="str">
        <f t="shared" si="0"/>
        <v>нет</v>
      </c>
      <c r="H6" s="4" t="str">
        <f t="shared" si="0"/>
        <v>нет</v>
      </c>
      <c r="I6" s="4" t="str">
        <f t="shared" si="0"/>
        <v>нет</v>
      </c>
      <c r="J6" s="4" t="str">
        <f>"ВАЗ-21063, 2002, автомобиль легковой, личная"</f>
        <v>ВАЗ-21063, 2002, автомобиль легковой, личная</v>
      </c>
      <c r="K6" s="4" t="str">
        <f>"Чувашское ОСБ России №8613/01, целевой кредит, 250000 руб."</f>
        <v>Чувашское ОСБ России №8613/01, целевой кредит, 250000 руб.</v>
      </c>
      <c r="L6" s="4" t="str">
        <f aca="true" t="shared" si="1" ref="L6:M8">"нет"</f>
        <v>нет</v>
      </c>
      <c r="M6" s="4" t="str">
        <f t="shared" si="1"/>
        <v>нет</v>
      </c>
    </row>
    <row r="7" spans="1:13" ht="114.75">
      <c r="A7" s="4">
        <v>2</v>
      </c>
      <c r="B7" s="4" t="str">
        <f>"Ивантаев Алексей Петрович"</f>
        <v>Ивантаев Алексей Петрович</v>
      </c>
      <c r="C7" s="4" t="str">
        <f>"71159 руб.; доход от трудовой деятельности(зарплата), ГУП ""Чебоксарский комбинат хлебопродуктов"""</f>
        <v>71159 руб.; доход от трудовой деятельности(зарплата), ГУП "Чебоксарский комбинат хлебопродуктов"</v>
      </c>
      <c r="D7" s="4" t="str">
        <f aca="true" t="shared" si="2" ref="D7:E10">"нет"</f>
        <v>нет</v>
      </c>
      <c r="E7" s="4" t="str">
        <f t="shared" si="2"/>
        <v>нет</v>
      </c>
      <c r="F7" s="4" t="str">
        <f>"54.8, Чувашия, совместная; 77.7, Чувашия, личная"</f>
        <v>54.8, Чувашия, совместная; 77.7, Чувашия, личная</v>
      </c>
      <c r="G7" s="4" t="str">
        <f>"нет"</f>
        <v>нет</v>
      </c>
      <c r="H7" s="4" t="str">
        <f>"18.9, Чувашия, личная; 19.5, Чувашия, личная"</f>
        <v>18.9, Чувашия, личная; 19.5, Чувашия, личная</v>
      </c>
      <c r="I7" s="4" t="str">
        <f>"нет"</f>
        <v>нет</v>
      </c>
      <c r="J7" s="4" t="str">
        <f>"Тойота, 1995, автомобиль легковой, личная; Прицеп, 1993, прицеп, личная"</f>
        <v>Тойота, 1995, автомобиль легковой, личная; Прицеп, 1993, прицеп, личная</v>
      </c>
      <c r="K7" s="4" t="str">
        <f>"Чувашское ОСБ России №8613, сберкарта, 91000 руб."</f>
        <v>Чувашское ОСБ России №8613, сберкарта, 91000 руб.</v>
      </c>
      <c r="L7" s="4" t="str">
        <f t="shared" si="1"/>
        <v>нет</v>
      </c>
      <c r="M7" s="4" t="str">
        <f t="shared" si="1"/>
        <v>нет</v>
      </c>
    </row>
    <row r="8" spans="1:13" ht="50.25" customHeight="1">
      <c r="A8" s="4">
        <v>3</v>
      </c>
      <c r="B8" s="4" t="str">
        <f>"Абукин Алексей Александрович"</f>
        <v>Абукин Алексей Александрович</v>
      </c>
      <c r="C8" s="4" t="str">
        <f>"30330 руб.; доход от трудовой деятельности(зарплата), ООО ""Молодежная биржа труда"""</f>
        <v>30330 руб.; доход от трудовой деятельности(зарплата), ООО "Молодежная биржа труда"</v>
      </c>
      <c r="D8" s="4" t="str">
        <f t="shared" si="2"/>
        <v>нет</v>
      </c>
      <c r="E8" s="4" t="str">
        <f t="shared" si="2"/>
        <v>нет</v>
      </c>
      <c r="F8" s="4" t="str">
        <f>"40, Чувашия, долевая, доля собственности 1/5"</f>
        <v>40, Чувашия, долевая, доля собственности 1/5</v>
      </c>
      <c r="G8" s="4" t="str">
        <f>"нет"</f>
        <v>нет</v>
      </c>
      <c r="H8" s="4" t="str">
        <f>"нет"</f>
        <v>нет</v>
      </c>
      <c r="I8" s="4" t="str">
        <f>"нет"</f>
        <v>нет</v>
      </c>
      <c r="J8" s="4" t="str">
        <f>"нет"</f>
        <v>нет</v>
      </c>
      <c r="K8" s="4" t="str">
        <f>"нет"</f>
        <v>нет</v>
      </c>
      <c r="L8" s="4" t="str">
        <f t="shared" si="1"/>
        <v>нет</v>
      </c>
      <c r="M8" s="4" t="str">
        <f t="shared" si="1"/>
        <v>нет</v>
      </c>
    </row>
    <row r="9" spans="1:13" ht="165" customHeight="1">
      <c r="A9" s="4">
        <v>4</v>
      </c>
      <c r="B9" s="4" t="str">
        <f>"Шлепнев Юрий Чонгарович"</f>
        <v>Шлепнев Юрий Чонгарович</v>
      </c>
      <c r="C9" s="4" t="s">
        <v>14</v>
      </c>
      <c r="D9" s="4" t="str">
        <f t="shared" si="2"/>
        <v>нет</v>
      </c>
      <c r="E9" s="4" t="str">
        <f t="shared" si="2"/>
        <v>нет</v>
      </c>
      <c r="F9" s="4" t="str">
        <f>"119.8, Чувашия, совместная"</f>
        <v>119.8, Чувашия, совместная</v>
      </c>
      <c r="G9" s="4" t="str">
        <f>"нет"</f>
        <v>нет</v>
      </c>
      <c r="H9" s="4" t="str">
        <f>"29.48, Чувашия, личная"</f>
        <v>29.48, Чувашия, личная</v>
      </c>
      <c r="I9" s="4" t="str">
        <f>"нет"</f>
        <v>нет</v>
      </c>
      <c r="J9" s="4" t="str">
        <f>"ГАЗ 21 ""Волга"", 1967, автомобиль легковой, личная; Фольсваген ""Гольф"", 1998, автомобиль легковой, личная"</f>
        <v>ГАЗ 21 "Волга", 1967, автомобиль легковой, личная; Фольсваген "Гольф", 1998, автомобиль легковой, личная</v>
      </c>
      <c r="K9" s="4" t="str">
        <f>"Филиал НБ ""Траст"" (ОАО), 286 руб."</f>
        <v>Филиал НБ "Траст" (ОАО), 286 руб.</v>
      </c>
      <c r="L9" s="4" t="str">
        <f>"ООО ""Центр XXI"", решение, 100; ООО ""Атал-Моторс"", решение, 100; ООО ""Автолидер"", решение, 100; ООО ""НПО ""Система"", 50; ОАО ""Энергозапчасть"", приватизация и покупка, 0.7815%, 1595шт."</f>
        <v>ООО "Центр XXI", решение, 100; ООО "Атал-Моторс", решение, 100; ООО "Автолидер", решение, 100; ООО "НПО "Система", 50; ОАО "Энергозапчасть", приватизация и покупка, 0.7815%, 1595шт.</v>
      </c>
      <c r="M9" s="4" t="str">
        <f>"нет"</f>
        <v>нет</v>
      </c>
    </row>
    <row r="10" spans="1:13" ht="48.75" customHeight="1">
      <c r="A10" s="4">
        <v>5</v>
      </c>
      <c r="B10" s="4" t="str">
        <f>"Михайлов Николай Петрович"</f>
        <v>Михайлов Николай Петрович</v>
      </c>
      <c r="C10" s="4" t="str">
        <f>"нет"</f>
        <v>нет</v>
      </c>
      <c r="D10" s="4" t="str">
        <f t="shared" si="2"/>
        <v>нет</v>
      </c>
      <c r="E10" s="4" t="str">
        <f t="shared" si="2"/>
        <v>нет</v>
      </c>
      <c r="F10" s="4" t="str">
        <f>"31.8, Чувашия, личная"</f>
        <v>31.8, Чувашия, личная</v>
      </c>
      <c r="G10" s="4" t="str">
        <f>"нет"</f>
        <v>нет</v>
      </c>
      <c r="H10" s="4" t="str">
        <f>"нет"</f>
        <v>нет</v>
      </c>
      <c r="I10" s="4" t="str">
        <f>"нет"</f>
        <v>нет</v>
      </c>
      <c r="J10" s="4" t="str">
        <f>"нет"</f>
        <v>нет</v>
      </c>
      <c r="K10" s="4" t="str">
        <f>"нет"</f>
        <v>нет</v>
      </c>
      <c r="L10" s="4" t="str">
        <f>"нет"</f>
        <v>нет</v>
      </c>
      <c r="M10" s="4" t="str">
        <f>"нет"</f>
        <v>нет</v>
      </c>
    </row>
    <row r="11" spans="1:13" ht="12.7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2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2.75">
      <c r="A13" s="6" t="s">
        <v>16</v>
      </c>
      <c r="B13" s="6"/>
      <c r="C13" s="6"/>
      <c r="D13" s="6"/>
      <c r="E13" s="6"/>
      <c r="F13" s="6"/>
      <c r="G13"/>
      <c r="H13" t="s">
        <v>15</v>
      </c>
      <c r="I13"/>
      <c r="J13"/>
      <c r="K13"/>
      <c r="L13"/>
      <c r="M13"/>
    </row>
    <row r="14" spans="1:13" ht="12.75">
      <c r="A14"/>
      <c r="B14"/>
      <c r="C14"/>
      <c r="D14"/>
      <c r="E14"/>
      <c r="F14"/>
      <c r="G14"/>
      <c r="H14"/>
      <c r="I14"/>
      <c r="J14"/>
      <c r="K14"/>
      <c r="L14"/>
      <c r="M14"/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937007874015748" right="0.1968503937007874" top="0.3937007874015748" bottom="0.1968503937007874" header="0.5118110236220472" footer="0.5118110236220472"/>
  <pageSetup fitToHeight="3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2005-10-04T06:01:22Z</cp:lastPrinted>
  <dcterms:created xsi:type="dcterms:W3CDTF">2005-09-27T10:07:10Z</dcterms:created>
  <dcterms:modified xsi:type="dcterms:W3CDTF">2005-10-04T06:03:55Z</dcterms:modified>
  <cp:category/>
  <cp:version/>
  <cp:contentType/>
  <cp:contentStatus/>
</cp:coreProperties>
</file>