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'Отчет'!$A$1:$M$14</definedName>
  </definedNames>
  <calcPr fullCalcOnLoad="1"/>
</workbook>
</file>

<file path=xl/sharedStrings.xml><?xml version="1.0" encoding="utf-8"?>
<sst xmlns="http://schemas.openxmlformats.org/spreadsheetml/2006/main" count="31" uniqueCount="21">
  <si>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</si>
  <si>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</si>
  <si>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</si>
  <si>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</si>
  <si>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</si>
  <si>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</si>
  <si>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</si>
  <si>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</si>
  <si>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</si>
  <si>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</si>
  <si>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</si>
  <si>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</si>
  <si>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</si>
  <si>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</si>
  <si>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92488 руб.; доход от трудовой деятельности(зарплата), ООО "Компьютерный супермаркет "Тайдекс"; доход от трудовой деятельности(зарплата), ООО "Тайдекс"; доход от трудовой деятельности(зарплата), ФГОУ ВПО "Чувашский государственный университет им.И.Н.Ульянова"</t>
  </si>
  <si>
    <t>ГАЗ 3110, 2001, автомобиль легковой, совместная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</si>
  <si>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</si>
  <si>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</si>
  <si>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31 (на основании данных, представленных кандидатом) </t>
  </si>
  <si>
    <t>Милицков Денис Евгеньевич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</si>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</sst>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7">
    <font>
      <sz val="10"/>
      <name val="Arial Cyr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2" borderId="1" xfId="0" applyNumberFormat="1" applyFont="1" applyFill="1" applyBorder="1" applyAlignment="1">
      <alignment horizontal="left" vertical="center" textRotation="90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3" xfId="0" applyNumberFormat="1" applyFont="1" applyFill="1" applyBorder="1" applyAlignment="1">
      <alignment horizontal="left" vertical="center" textRotation="90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75" zoomScaleNormal="75" workbookViewId="0" topLeftCell="A4">
      <selection activeCell="C3" sqref="C3:C4"/>
    </sheetView>
  </sheetViews>
  <sheetFormatPr defaultColWidth="9.00390625" defaultRowHeight="12.75"/>
  <cols>
    <col min="1" max="1" width="4.00390625" style="2" customWidth="1"/>
    <col min="2" max="2" width="13.75390625" style="2" customWidth="1"/>
    <col min="3" max="3" width="31.25390625" style="2" customWidth="1"/>
    <col min="4" max="4" width="13.125" style="2" customWidth="1"/>
    <col min="5" max="5" width="3.875" style="2" customWidth="1"/>
    <col min="6" max="7" width="13.125" style="2" customWidth="1"/>
    <col min="8" max="8" width="9.875" style="2" customWidth="1"/>
    <col min="9" max="10" width="11.625" style="2" customWidth="1"/>
    <col min="11" max="11" width="22.375" style="2" customWidth="1"/>
    <col min="12" max="12" width="23.375" style="2" customWidth="1"/>
    <col min="13" max="13" width="5.25390625" style="2" customWidth="1"/>
    <col min="14" max="16384" width="8.875" style="2" customWidth="1"/>
  </cols>
  <sheetData>
    <row r="1" spans="1:13" ht="6.75" customHeight="1">
      <c r="A1"/>
      <c r="B1"/>
      <c r="C1"/>
      <c r="D1"/>
      <c r="E1"/>
      <c r="F1"/>
      <c r="G1"/>
      <c r="H1"/>
      <c r="I1"/>
      <c r="J1"/>
      <c r="K1"/>
      <c r="L1"/>
      <c r="M1" s="4"/>
    </row>
    <row r="2" spans="1:13" ht="26.25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9" t="s">
        <v>0</v>
      </c>
      <c r="B3" s="6" t="s">
        <v>1</v>
      </c>
      <c r="C3" s="6" t="s">
        <v>2</v>
      </c>
      <c r="D3" s="11" t="s">
        <v>3</v>
      </c>
      <c r="E3" s="12"/>
      <c r="F3" s="12"/>
      <c r="G3" s="12"/>
      <c r="H3" s="12"/>
      <c r="I3" s="13"/>
      <c r="J3" s="6" t="s">
        <v>4</v>
      </c>
      <c r="K3" s="6" t="s">
        <v>5</v>
      </c>
      <c r="L3" s="6" t="s">
        <v>6</v>
      </c>
      <c r="M3" s="6" t="s">
        <v>7</v>
      </c>
    </row>
    <row r="4" spans="1:13" ht="62.25" customHeight="1">
      <c r="A4" s="10"/>
      <c r="B4" s="7"/>
      <c r="C4" s="7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7"/>
      <c r="K4" s="7"/>
      <c r="L4" s="7"/>
      <c r="M4" s="7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46.5" customHeight="1">
      <c r="A6" s="1">
        <v>1</v>
      </c>
      <c r="B6" s="1" t="str">
        <f>"Корнилов Кирилл Николаевич"</f>
        <v>Корнилов Кирилл Николаевич</v>
      </c>
      <c r="C6" s="16" t="str">
        <f>"18623 руб.; стипендия; доход от трудовой деятельности(зарплата), Московский территориальный отдел управление образования"</f>
        <v>18623 руб.; стипендия; доход от трудовой деятельности(зарплата), Московский территориальный отдел управление образования</v>
      </c>
      <c r="D6" s="16" t="str">
        <f aca="true" t="shared" si="0" ref="D6:J6">"нет"</f>
        <v>нет</v>
      </c>
      <c r="E6" s="16" t="str">
        <f t="shared" si="0"/>
        <v>нет</v>
      </c>
      <c r="F6" s="16" t="str">
        <f t="shared" si="0"/>
        <v>нет</v>
      </c>
      <c r="G6" s="16" t="str">
        <f t="shared" si="0"/>
        <v>нет</v>
      </c>
      <c r="H6" s="16" t="str">
        <f t="shared" si="0"/>
        <v>нет</v>
      </c>
      <c r="I6" s="16" t="str">
        <f t="shared" si="0"/>
        <v>нет</v>
      </c>
      <c r="J6" s="16" t="str">
        <f t="shared" si="0"/>
        <v>нет</v>
      </c>
      <c r="K6" s="16" t="str">
        <f>"Чувашское отделение СБ РФ, 15 руб.; Чувашское отделение СБ РФ, 10000 руб.; Чувашское отделение СБ РФ, 6547 руб."</f>
        <v>Чувашское отделение СБ РФ, 15 руб.; Чувашское отделение СБ РФ, 10000 руб.; Чувашское отделение СБ РФ, 6547 руб.</v>
      </c>
      <c r="L6" s="16" t="str">
        <f>"нет"</f>
        <v>нет</v>
      </c>
      <c r="M6" s="16" t="str">
        <f>"нет"</f>
        <v>нет</v>
      </c>
    </row>
    <row r="7" spans="1:13" ht="74.25" customHeight="1">
      <c r="A7" s="1">
        <v>2</v>
      </c>
      <c r="B7" s="1" t="str">
        <f>"Сидоров Николай Михайлович"</f>
        <v>Сидоров Николай Михайлович</v>
      </c>
      <c r="C7" s="16" t="str">
        <f>"179722 руб.; доход от трудовой деятельности(зарплата), ГОУ ""Чебоксарский медицинский колледж""; доход от трудовой деятельности(зарплата), МУЗ ""Городская больница скорой медицинской помощи"""</f>
        <v>179722 руб.; доход от трудовой деятельности(зарплата), ГОУ "Чебоксарский медицинский колледж"; доход от трудовой деятельности(зарплата), МУЗ "Городская больница скорой медицинской помощи"</v>
      </c>
      <c r="D7" s="16" t="str">
        <f>"нет"</f>
        <v>нет</v>
      </c>
      <c r="E7" s="16" t="str">
        <f>"нет"</f>
        <v>нет</v>
      </c>
      <c r="F7" s="16" t="str">
        <f>"65.3, Чувашия, личная"</f>
        <v>65.3, Чувашия, личная</v>
      </c>
      <c r="G7" s="16" t="str">
        <f>"нет"</f>
        <v>нет</v>
      </c>
      <c r="H7" s="16" t="str">
        <f>"нет"</f>
        <v>нет</v>
      </c>
      <c r="I7" s="16" t="str">
        <f>"нет"</f>
        <v>нет</v>
      </c>
      <c r="J7" s="16" t="str">
        <f>"нет"</f>
        <v>нет</v>
      </c>
      <c r="K7" s="16" t="str">
        <f>"Чувашское ОСБ России №8613, 229 руб."</f>
        <v>Чувашское ОСБ России №8613, 229 руб.</v>
      </c>
      <c r="L7" s="16" t="str">
        <f>"нет"</f>
        <v>нет</v>
      </c>
      <c r="M7" s="16" t="str">
        <f>"нет"</f>
        <v>нет</v>
      </c>
    </row>
    <row r="8" spans="1:13" ht="72" customHeight="1">
      <c r="A8" s="1">
        <v>3</v>
      </c>
      <c r="B8" s="1" t="str">
        <f>"Петров Виталий Васильевич"</f>
        <v>Петров Виталий Васильевич</v>
      </c>
      <c r="C8" s="16" t="str">
        <f>"122400 руб.; социальные пособия; доход от трудовой деятельности(зарплата), ОАНО ""СПК ""Академия""; доход от трудовой деятельности(зарплата), ЧРО Всероссийской политической партии ""Единая Россия"""</f>
        <v>122400 руб.; социальные пособия; доход от трудовой деятельности(зарплата), ОАНО "СПК "Академия"; доход от трудовой деятельности(зарплата), ЧРО Всероссийской политической партии "Единая Россия"</v>
      </c>
      <c r="D8" s="16" t="str">
        <f>"400, Чувашия, личная"</f>
        <v>400, Чувашия, личная</v>
      </c>
      <c r="E8" s="16" t="str">
        <f>"нет"</f>
        <v>нет</v>
      </c>
      <c r="F8" s="16" t="str">
        <f>"63.1, Чувашия, долевая, доля собственности 1/2"</f>
        <v>63.1, Чувашия, долевая, доля собственности 1/2</v>
      </c>
      <c r="G8" s="16" t="str">
        <f>"нет"</f>
        <v>нет</v>
      </c>
      <c r="H8" s="16" t="str">
        <f>"20, Чувашия, совместная"</f>
        <v>20, Чувашия, совместная</v>
      </c>
      <c r="I8" s="16" t="str">
        <f>"нет"</f>
        <v>нет</v>
      </c>
      <c r="J8" s="16" t="str">
        <f>"УАЗ-396-20, 1997, автомобиль грузовой, совместная"</f>
        <v>УАЗ-396-20, 1997, автомобиль грузовой, совместная</v>
      </c>
      <c r="K8" s="16" t="str">
        <f>"Чувашское ОСБ России №8613/013, 100000 руб.; Канашское ОСБ России №7507, 50000 руб."</f>
        <v>Чувашское ОСБ России №8613/013, 100000 руб.; Канашское ОСБ России №7507, 50000 руб.</v>
      </c>
      <c r="L8" s="16" t="str">
        <f>"ОАО ""Алатырский хлебозавод"", 0.04%, 5шт."</f>
        <v>ОАО "Алатырский хлебозавод", 0.04%, 5шт.</v>
      </c>
      <c r="M8" s="16" t="str">
        <f>"нет"</f>
        <v>нет</v>
      </c>
    </row>
    <row r="9" spans="1:13" ht="62.25" customHeight="1">
      <c r="A9" s="1">
        <v>4</v>
      </c>
      <c r="B9" s="1" t="str">
        <f>"Козлов Александр Борисович"</f>
        <v>Козлов Александр Борисович</v>
      </c>
      <c r="C9" s="16" t="str">
        <f>"14854 руб.; доход от трудовой деятельности(зарплата), МУПБО ""ПКЦ Надежда"""</f>
        <v>14854 руб.; доход от трудовой деятельности(зарплата), МУПБО "ПКЦ Надежда"</v>
      </c>
      <c r="D9" s="16" t="str">
        <f>"нет"</f>
        <v>нет</v>
      </c>
      <c r="E9" s="16" t="str">
        <f>"нет"</f>
        <v>нет</v>
      </c>
      <c r="F9" s="16" t="str">
        <f>"140.5, Чувашия, личная"</f>
        <v>140.5, Чувашия, личная</v>
      </c>
      <c r="G9" s="16" t="str">
        <f>"нет"</f>
        <v>нет</v>
      </c>
      <c r="H9" s="16" t="str">
        <f>"нет"</f>
        <v>нет</v>
      </c>
      <c r="I9" s="16" t="str">
        <f>"110, нежилое помещение склад, Чувашия, личная"</f>
        <v>110, нежилое помещение склад, Чувашия, личная</v>
      </c>
      <c r="J9" s="16" t="str">
        <f>"Фольксваген Транспортер, 1985, автомобиль грузовой, личная"</f>
        <v>Фольксваген Транспортер, 1985, автомобиль грузовой, личная</v>
      </c>
      <c r="K9" s="16" t="str">
        <f>"Чувашское ОСБ России №8613, лицевой счет физического лица, 20 руб."</f>
        <v>Чувашское ОСБ России №8613, лицевой счет физического лица, 20 руб.</v>
      </c>
      <c r="L9" s="16" t="str">
        <f>"нет"</f>
        <v>нет</v>
      </c>
      <c r="M9" s="16" t="str">
        <f>"нет"</f>
        <v>нет</v>
      </c>
    </row>
    <row r="10" spans="1:13" ht="80.25" customHeight="1">
      <c r="A10" s="1">
        <v>5</v>
      </c>
      <c r="B10" s="1" t="str">
        <f>"Филиппов Юрий Дмитриевич"</f>
        <v>Филиппов Юрий Дмитриевич</v>
      </c>
      <c r="C10" s="16" t="str">
        <f>"211882 руб.; доход от трудовой деятельности(зарплата), Администрация г.Чебоксары ЧР; доход от трудовой деятельности(зарплата), ООО ""Школа ""ЧЕ-ЛИНК"""</f>
        <v>211882 руб.; доход от трудовой деятельности(зарплата), Администрация г.Чебоксары ЧР; доход от трудовой деятельности(зарплата), ООО "Школа "ЧЕ-ЛИНК"</v>
      </c>
      <c r="D10" s="16" t="str">
        <f>"481, Чувашия, совместная"</f>
        <v>481, Чувашия, совместная</v>
      </c>
      <c r="E10" s="16" t="str">
        <f>"нет"</f>
        <v>нет</v>
      </c>
      <c r="F10" s="16" t="str">
        <f>"67.1, Чувашия, долевая, доля собственности 1/3"</f>
        <v>67.1, Чувашия, долевая, доля собственности 1/3</v>
      </c>
      <c r="G10" s="16" t="str">
        <f>"50, Чувашия, совместная"</f>
        <v>50, Чувашия, совместная</v>
      </c>
      <c r="H10" s="16" t="str">
        <f>"нет"</f>
        <v>нет</v>
      </c>
      <c r="I10" s="16" t="str">
        <f>"нет"</f>
        <v>нет</v>
      </c>
      <c r="J10" s="16" t="s">
        <v>15</v>
      </c>
      <c r="K10" s="16" t="str">
        <f>"Чувашское ОСБ России №8613, пенсионный, 46088 руб."</f>
        <v>Чувашское ОСБ России №8613, пенсионный, 46088 руб.</v>
      </c>
      <c r="L10" s="16" t="str">
        <f>"ООО ""Консалтинговая компания новых технологий экспертизы и образования"", общее собрание участников, 35; ООО ""Школа Делового Администрирования ЧЕ-ЛИНК"", общее собрание участников, 15"</f>
        <v>ООО "Консалтинговая компания новых технологий экспертизы и образования", общее собрание участников, 35; ООО "Школа Делового Администрирования ЧЕ-ЛИНК", общее собрание участников, 15</v>
      </c>
      <c r="M10" s="16" t="str">
        <f>"нет"</f>
        <v>нет</v>
      </c>
    </row>
    <row r="11" spans="1:13" ht="93.75" customHeight="1">
      <c r="A11" s="1">
        <v>6</v>
      </c>
      <c r="B11" s="1" t="str">
        <f>"Антонов Владислав Иванович"</f>
        <v>Антонов Владислав Иванович</v>
      </c>
      <c r="C11" s="16" t="s">
        <v>14</v>
      </c>
      <c r="D11" s="16" t="str">
        <f>"нет"</f>
        <v>нет</v>
      </c>
      <c r="E11" s="16" t="str">
        <f>"нет"</f>
        <v>нет</v>
      </c>
      <c r="F11" s="16" t="str">
        <f>"110, Чувашия, долевая, доля собственности 1/3"</f>
        <v>110, Чувашия, долевая, доля собственности 1/3</v>
      </c>
      <c r="G11" s="16" t="str">
        <f>"нет"</f>
        <v>нет</v>
      </c>
      <c r="H11" s="16" t="str">
        <f>"30, Чувашия, долевая, доля собственности 1/3"</f>
        <v>30, Чувашия, долевая, доля собственности 1/3</v>
      </c>
      <c r="I11" s="16" t="str">
        <f>"нет"</f>
        <v>нет</v>
      </c>
      <c r="J11" s="16" t="str">
        <f>"Шкода Октавия, 1999, автомобиль легковой, личная"</f>
        <v>Шкода Октавия, 1999, автомобиль легковой, личная</v>
      </c>
      <c r="K11" s="16" t="str">
        <f>"Чувашское ОСБ России №8613, до востребования, 143 руб."</f>
        <v>Чувашское ОСБ России №8613, до востребования, 143 руб.</v>
      </c>
      <c r="L11" s="16" t="str">
        <f>"ООО ""Компьютерный супермаркет ""Тайдекс"", 100; ООО ""Тайдекс"", 19.5; ООО ""НПП ""Бреслер"", 14.3"</f>
        <v>ООО "Компьютерный супермаркет "Тайдекс", 100; ООО "Тайдекс", 19.5; ООО "НПП "Бреслер", 14.3</v>
      </c>
      <c r="M11" s="16" t="str">
        <f>"нет"</f>
        <v>нет</v>
      </c>
    </row>
    <row r="12" spans="1:13" ht="38.25">
      <c r="A12" s="14">
        <v>7</v>
      </c>
      <c r="B12" s="15" t="s">
        <v>19</v>
      </c>
      <c r="C12" s="17" t="s">
        <v>20</v>
      </c>
      <c r="D12" s="17" t="s">
        <v>20</v>
      </c>
      <c r="E12" s="17" t="s">
        <v>20</v>
      </c>
      <c r="F12" s="17" t="s">
        <v>20</v>
      </c>
      <c r="G12" s="17" t="s">
        <v>20</v>
      </c>
      <c r="H12" s="17" t="s">
        <v>20</v>
      </c>
      <c r="I12" s="17" t="s">
        <v>20</v>
      </c>
      <c r="J12" s="17" t="s">
        <v>20</v>
      </c>
      <c r="K12" s="17" t="s">
        <v>20</v>
      </c>
      <c r="L12" s="17" t="s">
        <v>20</v>
      </c>
      <c r="M12" s="17" t="s">
        <v>20</v>
      </c>
    </row>
    <row r="13" spans="1:13" ht="6.7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2.75">
      <c r="A14" s="2" t="s">
        <v>17</v>
      </c>
      <c r="G14"/>
      <c r="H14" t="s">
        <v>16</v>
      </c>
      <c r="I14"/>
      <c r="J14"/>
      <c r="K14"/>
      <c r="L14"/>
      <c r="M14"/>
    </row>
    <row r="15" spans="1:13" ht="12.75">
      <c r="A15"/>
      <c r="B15"/>
      <c r="C15"/>
      <c r="D15"/>
      <c r="E15"/>
      <c r="F15"/>
      <c r="G15"/>
      <c r="H15"/>
      <c r="I15"/>
      <c r="J15"/>
      <c r="K15"/>
      <c r="L15"/>
      <c r="M15"/>
    </row>
  </sheetData>
  <mergeCells count="9">
    <mergeCell ref="J3:J4"/>
    <mergeCell ref="K3:K4"/>
    <mergeCell ref="A2:M2"/>
    <mergeCell ref="L3:L4"/>
    <mergeCell ref="M3:M4"/>
    <mergeCell ref="A3:A4"/>
    <mergeCell ref="B3:B4"/>
    <mergeCell ref="C3:C4"/>
    <mergeCell ref="D3:I3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2005-10-04T08:56:41Z</cp:lastPrinted>
  <dcterms:created xsi:type="dcterms:W3CDTF">2005-09-27T10:43:29Z</dcterms:created>
  <dcterms:modified xsi:type="dcterms:W3CDTF">2005-10-04T08:59:28Z</dcterms:modified>
  <cp:category/>
  <cp:version/>
  <cp:contentType/>
  <cp:contentStatus/>
</cp:coreProperties>
</file>