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<sst xmlns="http://schemas.openxmlformats.org/spreadsheetml/2006/main" count="17" uniqueCount="17">
  <si>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</si>
  <si>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</si>
  <si>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</si>
  <si>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</si>
  <si>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</si>
  <si>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</si>
  <si>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</si>
  <si>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</si>
  <si>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</si>
  <si>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</si>
  <si>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</si>
  <si>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</si>
  <si>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</si>
  <si>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</si>
  <si>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</si>
  <si>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</si>
  <si>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 избирательному округу № 40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</si>
</sst>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2" borderId="1" xfId="0" applyNumberFormat="1" applyFont="1" applyFill="1" applyBorder="1" applyAlignment="1">
      <alignment horizontal="center" vertical="center" textRotation="90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workbookViewId="0" topLeftCell="A4">
      <selection activeCell="K6" sqref="K6"/>
    </sheetView>
  </sheetViews>
  <sheetFormatPr defaultColWidth="9.00390625" defaultRowHeight="12.75"/>
  <cols>
    <col min="1" max="1" width="4.375" style="0" customWidth="1"/>
    <col min="2" max="2" width="14.00390625" style="0" customWidth="1"/>
    <col min="3" max="3" width="21.75390625" style="0" customWidth="1"/>
    <col min="5" max="5" width="7.875" style="0" customWidth="1"/>
    <col min="6" max="6" width="13.125" style="0" customWidth="1"/>
    <col min="7" max="7" width="4.875" style="0" customWidth="1"/>
    <col min="8" max="8" width="3.375" style="0" customWidth="1"/>
    <col min="9" max="9" width="4.75390625" style="0" customWidth="1"/>
    <col min="10" max="10" width="18.625" style="0" customWidth="1"/>
    <col min="11" max="11" width="20.25390625" style="0" customWidth="1"/>
    <col min="12" max="12" width="12.625" style="0" customWidth="1"/>
    <col min="13" max="13" width="9.00390625" style="0" customWidth="1"/>
  </cols>
  <sheetData>
    <row r="1" ht="7.5" customHeight="1">
      <c r="M1" s="1"/>
    </row>
    <row r="2" spans="1:13" ht="35.25" customHeight="1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60.75">
      <c r="A4" s="11"/>
      <c r="B4" s="8"/>
      <c r="C4" s="8"/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8"/>
      <c r="K4" s="8"/>
      <c r="L4" s="8"/>
      <c r="M4" s="8"/>
    </row>
    <row r="5" spans="1:13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3" ht="120" customHeight="1">
      <c r="A6" s="3">
        <v>1</v>
      </c>
      <c r="B6" s="6" t="str">
        <f>"Долгов Александр Викторович"</f>
        <v>Долгов Александр Викторович</v>
      </c>
      <c r="C6" s="15" t="str">
        <f>"1021071 руб.; пенсия; доход от трудовой деятельности(зарплата), Администрация г.Чебоксары ЧР; доход от трудовой деятельности(зарплата), ГОУ СПО ""ЧЭТС"""</f>
        <v>1021071 руб.; пенсия; доход от трудовой деятельности(зарплата), Администрация г.Чебоксары ЧР; доход от трудовой деятельности(зарплата), ГОУ СПО "ЧЭТС"</v>
      </c>
      <c r="D6" s="15" t="str">
        <f>"нет"</f>
        <v>нет</v>
      </c>
      <c r="E6" s="15" t="str">
        <f>"нет"</f>
        <v>нет</v>
      </c>
      <c r="F6" s="15" t="str">
        <f>"78.2, Чувашия, совместная"</f>
        <v>78.2, Чувашия, совместная</v>
      </c>
      <c r="G6" s="15" t="str">
        <f>"нет"</f>
        <v>нет</v>
      </c>
      <c r="H6" s="15" t="str">
        <f>"нет"</f>
        <v>нет</v>
      </c>
      <c r="I6" s="15" t="str">
        <f>"нет"</f>
        <v>нет</v>
      </c>
      <c r="J6" s="15" t="str">
        <f>"нет"</f>
        <v>нет</v>
      </c>
      <c r="K6" s="15" t="str">
        <f>"Чувашское ОСБ России №8613, специальный, 180 руб.; Чувашское ОСБ России №8613/10, специальный, 41 руб.; Чувашское ОСБ России №8613, до востребования, 4 руб.; Чувашское ОСБ России №8613/35, 1354 руб.; Чувашское ОСБ России №8613, 28980 руб."</f>
        <v>Чувашское ОСБ России №8613, специальный, 180 руб.; Чувашское ОСБ России №8613/10, специальный, 41 руб.; Чувашское ОСБ России №8613, до востребования, 4 руб.; Чувашское ОСБ России №8613/35, 1354 руб.; Чувашское ОСБ России №8613, 28980 руб.</v>
      </c>
      <c r="L6" s="15" t="str">
        <f>"нет"</f>
        <v>нет</v>
      </c>
      <c r="M6" s="15" t="str">
        <f>"другие, ОАО ""ЧЭАЗ"", акция, 1078, 2156; другие, АО ""КАФ"", акция, 33000, 33"</f>
        <v>другие, ОАО "ЧЭАЗ", акция, 1078, 2156; другие, АО "КАФ", акция, 33000, 33</v>
      </c>
    </row>
    <row r="7" spans="1:13" ht="53.25" customHeight="1">
      <c r="A7" s="3">
        <v>2</v>
      </c>
      <c r="B7" s="6" t="str">
        <f>"Никитина Ксения Валерьевна"</f>
        <v>Никитина Ксения Валерьевна</v>
      </c>
      <c r="C7" s="16" t="str">
        <f>"105741 руб.; доход от трудовой деятельности(зарплата), Управление ФСКН РФ по ЧР"</f>
        <v>105741 руб.; доход от трудовой деятельности(зарплата), Управление ФСКН РФ по ЧР</v>
      </c>
      <c r="D7" s="16" t="str">
        <f>"нет"</f>
        <v>нет</v>
      </c>
      <c r="E7" s="16" t="str">
        <f>"нет"</f>
        <v>нет</v>
      </c>
      <c r="F7" s="16" t="str">
        <f>"нет"</f>
        <v>нет</v>
      </c>
      <c r="G7" s="16" t="str">
        <f aca="true" t="shared" si="0" ref="G6:J8">"нет"</f>
        <v>нет</v>
      </c>
      <c r="H7" s="16" t="str">
        <f t="shared" si="0"/>
        <v>нет</v>
      </c>
      <c r="I7" s="16" t="str">
        <f t="shared" si="0"/>
        <v>нет</v>
      </c>
      <c r="J7" s="16" t="str">
        <f t="shared" si="0"/>
        <v>нет</v>
      </c>
      <c r="K7" s="16" t="str">
        <f>"нет"</f>
        <v>нет</v>
      </c>
      <c r="L7" s="16" t="str">
        <f>"нет"</f>
        <v>нет</v>
      </c>
      <c r="M7" s="16" t="str">
        <f>"нет"</f>
        <v>нет</v>
      </c>
    </row>
    <row r="8" spans="1:13" ht="77.25" customHeight="1">
      <c r="A8" s="3">
        <v>3</v>
      </c>
      <c r="B8" s="6" t="str">
        <f>"Аркадьев Владислав Иванович"</f>
        <v>Аркадьев Владислав Иванович</v>
      </c>
      <c r="C8" s="15" t="str">
        <f>"79653 руб.; предпринимательская деятельность; доход от трудовой деятельности(зарплата), Московская Хельсинская Группа; пенсия"</f>
        <v>79653 руб.; предпринимательская деятельность; доход от трудовой деятельности(зарплата), Московская Хельсинская Группа; пенсия</v>
      </c>
      <c r="D8" s="15" t="str">
        <f>"нет"</f>
        <v>нет</v>
      </c>
      <c r="E8" s="15" t="str">
        <f>"нет"</f>
        <v>нет</v>
      </c>
      <c r="F8" s="15" t="str">
        <f>"58.7, Чувашия, личная"</f>
        <v>58.7, Чувашия, личная</v>
      </c>
      <c r="G8" s="15" t="str">
        <f t="shared" si="0"/>
        <v>нет</v>
      </c>
      <c r="H8" s="15" t="str">
        <f t="shared" si="0"/>
        <v>нет</v>
      </c>
      <c r="I8" s="15" t="str">
        <f t="shared" si="0"/>
        <v>нет</v>
      </c>
      <c r="J8" s="15" t="str">
        <f>"микроавтобус ГАЗ 322132, 1998, автобус, личная; микроавтобус ГАЗ 322132, 2000, автобус, личная"</f>
        <v>микроавтобус ГАЗ 322132, 1998, автобус, личная; микроавтобус ГАЗ 322132, 2000, автобус, личная</v>
      </c>
      <c r="K8" s="15" t="str">
        <f>"Чувашское ОСБ России №8613, 1965 руб."</f>
        <v>Чувашское ОСБ России №8613, 1965 руб.</v>
      </c>
      <c r="L8" s="15" t="str">
        <f>"ООО ""Влад и К"", 100"</f>
        <v>ООО "Влад и К", 100</v>
      </c>
      <c r="M8" s="15" t="str">
        <f>"нет"</f>
        <v>нет</v>
      </c>
    </row>
    <row r="9" spans="1:13" ht="47.25" customHeight="1">
      <c r="A9" s="3">
        <v>4</v>
      </c>
      <c r="B9" s="6" t="str">
        <f>"Ищин Владимир Александрович"</f>
        <v>Ищин Владимир Александрович</v>
      </c>
      <c r="C9" s="16" t="str">
        <f>"336800470 руб.; предпринимательская деятельность"</f>
        <v>336800470 руб.; предпринимательская деятельность</v>
      </c>
      <c r="D9" s="16" t="str">
        <f>"1800, Чувашия, личная"</f>
        <v>1800, Чувашия, личная</v>
      </c>
      <c r="E9" s="16" t="str">
        <f>"126.6, Чувашия, личная"</f>
        <v>126.6, Чувашия, личная</v>
      </c>
      <c r="F9" s="16" t="str">
        <f>"33, Чувашия, личная; 67.8, Чувашия, совместная"</f>
        <v>33, Чувашия, личная; 67.8, Чувашия, совместная</v>
      </c>
      <c r="G9" s="16" t="str">
        <f aca="true" t="shared" si="1" ref="G8:I10">"нет"</f>
        <v>нет</v>
      </c>
      <c r="H9" s="16" t="str">
        <f t="shared" si="1"/>
        <v>нет</v>
      </c>
      <c r="I9" s="16" t="str">
        <f t="shared" si="1"/>
        <v>нет</v>
      </c>
      <c r="J9" s="16" t="str">
        <f>"нет"</f>
        <v>нет</v>
      </c>
      <c r="K9" s="16" t="str">
        <f>"нет"</f>
        <v>нет</v>
      </c>
      <c r="L9" s="16" t="str">
        <f>"ООО ""Чувашлесстройторг"", 27.1; ООО ""Росинка"", 100"</f>
        <v>ООО "Чувашлесстройторг", 27.1; ООО "Росинка", 100</v>
      </c>
      <c r="M9" s="16" t="str">
        <f>"нет"</f>
        <v>нет</v>
      </c>
    </row>
    <row r="10" spans="1:13" ht="88.5" customHeight="1">
      <c r="A10" s="3">
        <v>5</v>
      </c>
      <c r="B10" s="6" t="str">
        <f>"Ерощенко Евгений Сергеевич"</f>
        <v>Ерощенко Евгений Сергеевич</v>
      </c>
      <c r="C10" s="16" t="str">
        <f>"42000 руб.; доход от трудовой деятельности(зарплата), ЗАО ""Топаз"""</f>
        <v>42000 руб.; доход от трудовой деятельности(зарплата), ЗАО "Топаз"</v>
      </c>
      <c r="D10" s="16" t="str">
        <f>"нет"</f>
        <v>нет</v>
      </c>
      <c r="E10" s="16" t="str">
        <f>"нет"</f>
        <v>нет</v>
      </c>
      <c r="F10" s="16" t="str">
        <f>"105, Чувашия, личная"</f>
        <v>105, Чувашия, личная</v>
      </c>
      <c r="G10" s="16" t="str">
        <f t="shared" si="1"/>
        <v>нет</v>
      </c>
      <c r="H10" s="16" t="str">
        <f t="shared" si="1"/>
        <v>нет</v>
      </c>
      <c r="I10" s="16" t="str">
        <f t="shared" si="1"/>
        <v>нет</v>
      </c>
      <c r="J10" s="16" t="str">
        <f>"Тойота Прадо, 1997, автомобиль легковой, личная; ВАЗ 21043, 2001, автомобиль легковой, личная; ЗИЛ ""Бычок"" 279512, 2004, автомобиль грузовой, личная; -, 1986, катер, личная"</f>
        <v>Тойота Прадо, 1997, автомобиль легковой, личная; ВАЗ 21043, 2001, автомобиль легковой, личная; ЗИЛ "Бычок" 279512, 2004, автомобиль грузовой, личная; -, 1986, катер, личная</v>
      </c>
      <c r="K10" s="16" t="str">
        <f>"Чувашское ОСБ России №8613, 85503 руб."</f>
        <v>Чувашское ОСБ России №8613, 85503 руб.</v>
      </c>
      <c r="L10" s="16" t="str">
        <f>"ЗАО ""Топаз"", 16.67"</f>
        <v>ЗАО "Топаз", 16.67</v>
      </c>
      <c r="M10" s="16" t="str">
        <f>"нет"</f>
        <v>нет</v>
      </c>
    </row>
    <row r="11" ht="7.5" customHeight="1"/>
    <row r="12" spans="1:8" ht="12.75">
      <c r="A12" s="4" t="s">
        <v>15</v>
      </c>
      <c r="B12" s="4"/>
      <c r="C12" s="4"/>
      <c r="D12" s="4"/>
      <c r="E12" s="4"/>
      <c r="F12" s="4"/>
      <c r="H12" t="s">
        <v>14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472222222222222" right="0.1388888888888889" top="0.1388888888888889" bottom="0.1388888888888889" header="0.5" footer="0.5"/>
  <pageSetup fitToHeight="3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2005-10-04T09:28:32Z</cp:lastPrinted>
  <dcterms:created xsi:type="dcterms:W3CDTF">2005-09-29T14:38:51Z</dcterms:created>
  <dcterms:modified xsi:type="dcterms:W3CDTF">2005-10-04T09:28:51Z</dcterms:modified>
  <cp:category/>
  <cp:version/>
  <cp:contentType/>
  <cp:contentStatus/>
</cp:coreProperties>
</file>