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'Отчет'!$A$1:$M$13</definedName>
  </definedNames>
  <calcPr fullCalcOnLoad="1"/>
</workbook>
</file>

<file path=xl/sharedStrings.xml><?xml version="1.0" encoding="utf-8"?>
<sst xmlns="http://schemas.openxmlformats.org/spreadsheetml/2006/main" count="21" uniqueCount="21">
  <si>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</si>
  <si>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</si>
  <si>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</si>
  <si>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</si>
  <si>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</si>
  <si>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</si>
  <si>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</si>
  <si>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</si>
  <si>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</si>
  <si>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</si>
  <si>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</si>
  <si>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</si>
  <si>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</si>
  <si>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</si>
  <si>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2232196 руб.; доход от трудовой деятельности(зарплата), ООО "Система"; предпринимательская деятельность; сдача имущества в аренду; продажа имущества; доход от трудовой деятельности(зарплата), ООО "Менаслав"; доход от трудовой деятельности(зарплата), ООО "Восторг"</t>
  </si>
  <si>
    <t>КБ "Объединенный банк Республики", 0 руб.; Чувашское ОСБ России №8613/017, 8 руб.; Чеб. фил. АКБ "Стратегия", 0 руб.; ООО КБ "Мегаполис", 0 руб.; ОАО "Автовазбанк", 1384 руб.; ОАО "Автовазбанк", до востребования, 10 руб.; Чувашское ОСБ России №8613/017, до востребования, 410 руб.; Чувашское ОСБ России №8613/017, до востребования, 70 руб.</t>
  </si>
  <si>
    <t>нет</t>
  </si>
  <si>
    <t>нежилое помещение (магазин "Хозтовары"), 211, Чувашия, личная, иное недвижимое имущество; нежилое помещение (магазин "Лаки-краски"), 266.4, Чувашия, личная, иное недвижимое имущество; нежилое помещение (магазин), 29.4, Чувашия, личная, иное недвижимое имущество; нежилое помещение (магазин), 296.6, Чувашия, личная, иное недвижимое имущество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</si>
  <si>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</si>
  <si>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</si>
  <si>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42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</si>
</sst>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5" zoomScaleNormal="75" workbookViewId="0" topLeftCell="A4">
      <selection activeCell="C9" sqref="C9"/>
    </sheetView>
  </sheetViews>
  <sheetFormatPr defaultColWidth="9.00390625" defaultRowHeight="12.75"/>
  <cols>
    <col min="1" max="1" width="4.125" style="0" customWidth="1"/>
    <col min="2" max="2" width="9.75390625" style="0" customWidth="1"/>
    <col min="3" max="3" width="16.00390625" style="0" customWidth="1"/>
    <col min="4" max="4" width="7.75390625" style="0" customWidth="1"/>
    <col min="5" max="5" width="6.75390625" style="0" customWidth="1"/>
    <col min="6" max="6" width="13.625" style="0" customWidth="1"/>
    <col min="7" max="7" width="10.875" style="0" customWidth="1"/>
    <col min="8" max="8" width="10.375" style="0" customWidth="1"/>
    <col min="9" max="9" width="18.125" style="0" customWidth="1"/>
    <col min="10" max="10" width="19.00390625" style="0" customWidth="1"/>
    <col min="11" max="11" width="19.125" style="0" customWidth="1"/>
    <col min="12" max="12" width="10.625" style="0" customWidth="1"/>
    <col min="13" max="13" width="4.875" style="0" customWidth="1"/>
  </cols>
  <sheetData>
    <row r="1" ht="6" customHeight="1">
      <c r="M1" s="1"/>
    </row>
    <row r="2" spans="1:13" ht="30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3" t="s">
        <v>0</v>
      </c>
      <c r="B3" s="10" t="s">
        <v>1</v>
      </c>
      <c r="C3" s="10" t="s">
        <v>2</v>
      </c>
      <c r="D3" s="15" t="s">
        <v>3</v>
      </c>
      <c r="E3" s="16"/>
      <c r="F3" s="16"/>
      <c r="G3" s="16"/>
      <c r="H3" s="16"/>
      <c r="I3" s="17"/>
      <c r="J3" s="10" t="s">
        <v>4</v>
      </c>
      <c r="K3" s="10" t="s">
        <v>5</v>
      </c>
      <c r="L3" s="10" t="s">
        <v>6</v>
      </c>
      <c r="M3" s="10" t="s">
        <v>7</v>
      </c>
    </row>
    <row r="4" spans="1:13" ht="39">
      <c r="A4" s="14"/>
      <c r="B4" s="11"/>
      <c r="C4" s="1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11"/>
      <c r="K4" s="11"/>
      <c r="L4" s="11"/>
      <c r="M4" s="11"/>
    </row>
    <row r="5" spans="1:13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108" customHeight="1">
      <c r="A6" s="5">
        <v>1</v>
      </c>
      <c r="B6" s="4" t="str">
        <f>"Николаев Сергей Георгиевич"</f>
        <v>Николаев Сергей Георгиевич</v>
      </c>
      <c r="C6" s="4" t="str">
        <f>"130663 руб.; доход от трудовой деятельности(зарплата), МУП ""Ленинское районное управление ЖКХ"" г.Чебоксары; доход от трудовой деятельности(зарплата), МУП ""Дирекция гаражных хозяйств"""</f>
        <v>130663 руб.; доход от трудовой деятельности(зарплата), МУП "Ленинское районное управление ЖКХ" г.Чебоксары; доход от трудовой деятельности(зарплата), МУП "Дирекция гаражных хозяйств"</v>
      </c>
      <c r="D6" s="4" t="str">
        <f>"нет"</f>
        <v>нет</v>
      </c>
      <c r="E6" s="4" t="str">
        <f>"нет"</f>
        <v>нет</v>
      </c>
      <c r="F6" s="4" t="str">
        <f>"79, Чувашия, совместная"</f>
        <v>79, Чувашия, совместная</v>
      </c>
      <c r="G6" s="4" t="str">
        <f>"нет"</f>
        <v>нет</v>
      </c>
      <c r="H6" s="4" t="str">
        <f>"нет"</f>
        <v>нет</v>
      </c>
      <c r="I6" s="4" t="str">
        <f>"нет"</f>
        <v>нет</v>
      </c>
      <c r="J6" s="4" t="str">
        <f>"ВАЗ 21099, 2003, автомобиль легковой, личная"</f>
        <v>ВАЗ 21099, 2003, автомобиль легковой, личная</v>
      </c>
      <c r="K6" s="4" t="str">
        <f>"Чувашское ОСБ России №8613, дополнительный офис №8613/020, зарплатный, 138 руб."</f>
        <v>Чувашское ОСБ России №8613, дополнительный офис №8613/020, зарплатный, 138 руб.</v>
      </c>
      <c r="L6" s="4" t="str">
        <f>"нет"</f>
        <v>нет</v>
      </c>
      <c r="M6" s="4" t="str">
        <f>"нет"</f>
        <v>нет</v>
      </c>
    </row>
    <row r="7" spans="1:13" ht="117" customHeight="1">
      <c r="A7" s="5">
        <v>2</v>
      </c>
      <c r="B7" s="4" t="str">
        <f>"Прокошенков Дмитрий Николаевич"</f>
        <v>Прокошенков Дмитрий Николаевич</v>
      </c>
      <c r="C7" s="4" t="str">
        <f>"1489356 руб.; предпринимательская деятельность"</f>
        <v>1489356 руб.; предпринимательская деятельность</v>
      </c>
      <c r="D7" s="4" t="str">
        <f>"552, Чувашия, личная"</f>
        <v>552, Чувашия, личная</v>
      </c>
      <c r="E7" s="4" t="str">
        <f>"506.2, Чувашия, личная"</f>
        <v>506.2, Чувашия, личная</v>
      </c>
      <c r="F7" s="4" t="str">
        <f>"272, Чувашия, совместная"</f>
        <v>272, Чувашия, совместная</v>
      </c>
      <c r="G7" s="4" t="str">
        <f>"120, Республика Марий Эл, совместная; 83, Республика Марий Эл, совместная"</f>
        <v>120, Республика Марий Эл, совместная; 83, Республика Марий Эл, совместная</v>
      </c>
      <c r="H7" s="4" t="str">
        <f>"41.9, Чувашия, личная; 81.9, Чувашия, личная; 41.9, Чувашия, личная"</f>
        <v>41.9, Чувашия, личная; 81.9, Чувашия, личная; 41.9, Чувашия, личная</v>
      </c>
      <c r="I7" s="4" t="str">
        <f>"нет"</f>
        <v>нет</v>
      </c>
      <c r="J7" s="6" t="str">
        <f>"УАЗ, 2000, автомобиль легковой, личная; Тойота, 1991, автомобиль легковой, личная; ГАЗ, 2004, автомобиль легковой, личная; ВАЗ, 2002, автомобиль легковой, личная; Ниссан, 2004, автомобиль легковой, личная; Тойота, 2004, автомобиль легковой, личная"</f>
        <v>УАЗ, 2000, автомобиль легковой, личная; Тойота, 1991, автомобиль легковой, личная; ГАЗ, 2004, автомобиль легковой, личная; ВАЗ, 2002, автомобиль легковой, личная; Ниссан, 2004, автомобиль легковой, личная; Тойота, 2004, автомобиль легковой, личная</v>
      </c>
      <c r="K7" s="6" t="str">
        <f>"Чувашский ОСБ России №8613, ф.№60/055, до востребования, 53184 руб.; Филиал ОАО ""Внешторгбанк"", до востребования, 3 руб.; Филиал ОАО ""Внешторгбанк"", до востребования, 165402 руб.; КБ ""Мегаполис"", 1000 руб."</f>
        <v>Чувашский ОСБ России №8613, ф.№60/055, до востребования, 53184 руб.; Филиал ОАО "Внешторгбанк", до востребования, 3 руб.; Филиал ОАО "Внешторгбанк", до востребования, 165402 руб.; КБ "Мегаполис", 1000 руб.</v>
      </c>
      <c r="L7" s="6" t="str">
        <f>"нет"</f>
        <v>нет</v>
      </c>
      <c r="M7" s="4" t="str">
        <f>"нет"</f>
        <v>нет</v>
      </c>
    </row>
    <row r="8" spans="1:13" ht="39.75" customHeight="1">
      <c r="A8" s="5">
        <v>3</v>
      </c>
      <c r="B8" s="4" t="str">
        <f>"Гайдай Сергей Анатольевич"</f>
        <v>Гайдай Сергей Анатольевич</v>
      </c>
      <c r="C8" s="4" t="str">
        <f>"789953 руб.; доход от трудовой деятельности(зарплата), ОАО ""Хлеб"""</f>
        <v>789953 руб.; доход от трудовой деятельности(зарплата), ОАО "Хлеб"</v>
      </c>
      <c r="D8" s="4" t="str">
        <f aca="true" t="shared" si="0" ref="D8:E11">"нет"</f>
        <v>нет</v>
      </c>
      <c r="E8" s="4" t="str">
        <f t="shared" si="0"/>
        <v>нет</v>
      </c>
      <c r="F8" s="4" t="str">
        <f>"56.6, Чувашия, долевая, доля собственности 1/3"</f>
        <v>56.6, Чувашия, долевая, доля собственности 1/3</v>
      </c>
      <c r="G8" s="4" t="str">
        <f aca="true" t="shared" si="1" ref="G8:H11">"нет"</f>
        <v>нет</v>
      </c>
      <c r="H8" s="4" t="str">
        <f t="shared" si="1"/>
        <v>нет</v>
      </c>
      <c r="I8" s="4" t="str">
        <f>"нет"</f>
        <v>нет</v>
      </c>
      <c r="J8" s="4" t="str">
        <f>"нет"</f>
        <v>нет</v>
      </c>
      <c r="K8" s="6" t="str">
        <f>"нет"</f>
        <v>нет</v>
      </c>
      <c r="L8" s="6" t="str">
        <f>"ОАО ""Хлеб"", 19.79%, 860шт."</f>
        <v>ОАО "Хлеб", 19.79%, 860шт.</v>
      </c>
      <c r="M8" s="4" t="str">
        <f>"нет"</f>
        <v>нет</v>
      </c>
    </row>
    <row r="9" spans="1:13" ht="163.5" customHeight="1">
      <c r="A9" s="5">
        <v>4</v>
      </c>
      <c r="B9" s="4" t="str">
        <f>"Игнатьев Ростислав Николаевич"</f>
        <v>Игнатьев Ростислав Николаевич</v>
      </c>
      <c r="C9" s="4" t="s">
        <v>14</v>
      </c>
      <c r="D9" s="4" t="str">
        <f t="shared" si="0"/>
        <v>нет</v>
      </c>
      <c r="E9" s="4" t="str">
        <f t="shared" si="0"/>
        <v>нет</v>
      </c>
      <c r="F9" s="4" t="str">
        <f>"117, Чувашия, личная"</f>
        <v>117, Чувашия, личная</v>
      </c>
      <c r="G9" s="4" t="str">
        <f t="shared" si="1"/>
        <v>нет</v>
      </c>
      <c r="H9" s="4" t="str">
        <f t="shared" si="1"/>
        <v>нет</v>
      </c>
      <c r="I9" s="6" t="s">
        <v>17</v>
      </c>
      <c r="J9" s="4" t="str">
        <f>"Тойота Land Cruiser 100, 1998, автомобиль легковой, личная"</f>
        <v>Тойота Land Cruiser 100, 1998, автомобиль легковой, личная</v>
      </c>
      <c r="K9" s="6" t="s">
        <v>15</v>
      </c>
      <c r="L9" s="6" t="str">
        <f>"ООО ""Система"", учреждение общества, 100; ООО ""Проект"", учреждение общества, 100; ООО ""Торговый дом ""Колос"", 100; ООО ""Восторг"", договор участников и дарение, 100"</f>
        <v>ООО "Система", учреждение общества, 100; ООО "Проект", учреждение общества, 100; ООО "Торговый дом "Колос", 100; ООО "Восторг", договор участников и дарение, 100</v>
      </c>
      <c r="M9" s="4" t="str">
        <f>"нет"</f>
        <v>нет</v>
      </c>
    </row>
    <row r="10" spans="1:13" ht="30" customHeight="1">
      <c r="A10" s="5">
        <v>5</v>
      </c>
      <c r="B10" s="4" t="str">
        <f>"Борзова Татьяна Сергеевна"</f>
        <v>Борзова Татьяна Сергеевна</v>
      </c>
      <c r="C10" s="4" t="s">
        <v>16</v>
      </c>
      <c r="D10" s="4" t="str">
        <f t="shared" si="0"/>
        <v>нет</v>
      </c>
      <c r="E10" s="4" t="str">
        <f t="shared" si="0"/>
        <v>нет</v>
      </c>
      <c r="F10" s="4" t="str">
        <f>"49, Чувашия, долевая, доля собственности 1/2"</f>
        <v>49, Чувашия, долевая, доля собственности 1/2</v>
      </c>
      <c r="G10" s="4" t="str">
        <f t="shared" si="1"/>
        <v>нет</v>
      </c>
      <c r="H10" s="4" t="str">
        <f t="shared" si="1"/>
        <v>нет</v>
      </c>
      <c r="I10" s="4" t="str">
        <f>"нет"</f>
        <v>нет</v>
      </c>
      <c r="J10" s="4" t="str">
        <f>"нет"</f>
        <v>нет</v>
      </c>
      <c r="K10" s="4" t="str">
        <f>"нет"</f>
        <v>нет</v>
      </c>
      <c r="L10" s="4" t="str">
        <f>"нет"</f>
        <v>нет</v>
      </c>
      <c r="M10" s="4" t="str">
        <f>"нет"</f>
        <v>нет</v>
      </c>
    </row>
    <row r="11" spans="1:13" ht="30" customHeight="1">
      <c r="A11" s="5">
        <v>6</v>
      </c>
      <c r="B11" s="4" t="str">
        <f>"Таймаскин Дмитрий Николаевич"</f>
        <v>Таймаскин Дмитрий Николаевич</v>
      </c>
      <c r="C11" s="4" t="str">
        <f>"нет"</f>
        <v>нет</v>
      </c>
      <c r="D11" s="4" t="str">
        <f t="shared" si="0"/>
        <v>нет</v>
      </c>
      <c r="E11" s="4" t="str">
        <f t="shared" si="0"/>
        <v>нет</v>
      </c>
      <c r="F11" s="4" t="str">
        <f>"нет"</f>
        <v>нет</v>
      </c>
      <c r="G11" s="4" t="str">
        <f t="shared" si="1"/>
        <v>нет</v>
      </c>
      <c r="H11" s="4" t="str">
        <f t="shared" si="1"/>
        <v>нет</v>
      </c>
      <c r="I11" s="4" t="str">
        <f>"нет"</f>
        <v>нет</v>
      </c>
      <c r="J11" s="4" t="str">
        <f>"нет"</f>
        <v>нет</v>
      </c>
      <c r="K11" s="4" t="str">
        <f>"Чувашское ОСБ России №8613, 11 руб."</f>
        <v>Чувашское ОСБ России №8613, 11 руб.</v>
      </c>
      <c r="L11" s="4" t="str">
        <f>"нет"</f>
        <v>нет</v>
      </c>
      <c r="M11" s="4" t="str">
        <f>"нет"</f>
        <v>нет</v>
      </c>
    </row>
    <row r="12" ht="3.75" customHeight="1"/>
    <row r="13" spans="1:8" ht="12.75">
      <c r="A13" s="8" t="s">
        <v>19</v>
      </c>
      <c r="B13" s="2"/>
      <c r="C13" s="2"/>
      <c r="D13" s="2"/>
      <c r="E13" s="2"/>
      <c r="F13" s="2"/>
      <c r="H13" s="9" t="s">
        <v>18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15748031496062992" right="0.15748031496062992" top="0.15748031496062992" bottom="0.15748031496062992" header="0.5118110236220472" footer="0.5118110236220472"/>
  <pageSetup fitToHeight="3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2005-10-04T09:31:41Z</cp:lastPrinted>
  <dcterms:created xsi:type="dcterms:W3CDTF">2005-09-29T14:40:01Z</dcterms:created>
  <dcterms:modified xsi:type="dcterms:W3CDTF">2005-10-04T09:33:15Z</dcterms:modified>
  <cp:category/>
  <cp:version/>
  <cp:contentType/>
  <cp:contentStatus/>
</cp:coreProperties>
</file>