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'Отчет'!$A$1:$M$15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<sst xmlns="http://schemas.openxmlformats.org/spreadsheetml/2006/main" count="17" uniqueCount="17">
  <si>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</si>
  <si>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</si>
  <si>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</si>
  <si>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</si>
  <si>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</si>
  <si>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</si>
  <si>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</si>
  <si>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</si>
  <si>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</si>
  <si>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</si>
  <si>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</si>
  <si>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</si>
  <si>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</si>
  <si>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</si>
  <si>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</si>
  <si>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</si>
  <si>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8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</si>
</sst>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75" zoomScaleNormal="75" workbookViewId="0" topLeftCell="A4">
      <selection activeCell="J12" sqref="J12"/>
    </sheetView>
  </sheetViews>
  <sheetFormatPr defaultColWidth="9.00390625" defaultRowHeight="12.75"/>
  <cols>
    <col min="1" max="1" width="2.375" style="0" customWidth="1"/>
    <col min="2" max="2" width="13.75390625" style="0" customWidth="1"/>
    <col min="3" max="3" width="21.125" style="0" customWidth="1"/>
    <col min="4" max="4" width="7.375" style="0" customWidth="1"/>
    <col min="5" max="5" width="7.00390625" style="0" customWidth="1"/>
    <col min="6" max="6" width="13.125" style="0" customWidth="1"/>
    <col min="7" max="7" width="8.625" style="0" customWidth="1"/>
    <col min="8" max="8" width="9.625" style="0" customWidth="1"/>
    <col min="9" max="9" width="11.625" style="0" customWidth="1"/>
    <col min="10" max="10" width="24.625" style="0" customWidth="1"/>
    <col min="11" max="11" width="17.125" style="0" customWidth="1"/>
    <col min="12" max="12" width="12.75390625" style="0" customWidth="1"/>
    <col min="13" max="13" width="6.625" style="0" customWidth="1"/>
  </cols>
  <sheetData>
    <row r="1" ht="6" customHeight="1">
      <c r="M1" s="1"/>
    </row>
    <row r="2" spans="1:13" ht="32.2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48.75">
      <c r="A4" s="11"/>
      <c r="B4" s="8"/>
      <c r="C4" s="8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8"/>
      <c r="K4" s="8"/>
      <c r="L4" s="8"/>
      <c r="M4" s="8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41.25" customHeight="1">
      <c r="A6" s="4">
        <v>1</v>
      </c>
      <c r="B6" s="6" t="str">
        <f>"Буланкин Вадим Владимирович"</f>
        <v>Буланкин Вадим Владимирович</v>
      </c>
      <c r="C6" s="6" t="str">
        <f>"169123 руб.; предпринимательская деятельность"</f>
        <v>169123 руб.; предпринимательская деятельность</v>
      </c>
      <c r="D6" s="6" t="str">
        <f>"нет"</f>
        <v>нет</v>
      </c>
      <c r="E6" s="6" t="str">
        <f>"нет"</f>
        <v>нет</v>
      </c>
      <c r="F6" s="6" t="str">
        <f>"52.2, Чувашия, личная"</f>
        <v>52.2, Чувашия, личная</v>
      </c>
      <c r="G6" s="6" t="str">
        <f aca="true" t="shared" si="0" ref="G6:I11">"нет"</f>
        <v>нет</v>
      </c>
      <c r="H6" s="6" t="str">
        <f t="shared" si="0"/>
        <v>нет</v>
      </c>
      <c r="I6" s="6" t="str">
        <f t="shared" si="0"/>
        <v>нет</v>
      </c>
      <c r="J6" s="6" t="str">
        <f>"ВАЗ 21102, 2003, автомобиль легковой, совместная"</f>
        <v>ВАЗ 21102, 2003, автомобиль легковой, совместная</v>
      </c>
      <c r="K6" s="6" t="str">
        <f>"Банк ""Москвы"", 178 руб.; Чувашское отделение СБ РФ №8613, 205 руб."</f>
        <v>Банк "Москвы", 178 руб.; Чувашское отделение СБ РФ №8613, 205 руб.</v>
      </c>
      <c r="L6" s="6" t="str">
        <f>"ООО "" ЧОП ""Медведь"", 50; ООО ""Медведь"", 100"</f>
        <v>ООО " ЧОП "Медведь", 50; ООО "Медведь", 100</v>
      </c>
      <c r="M6" s="6" t="str">
        <f aca="true" t="shared" si="1" ref="M6:M13">"нет"</f>
        <v>нет</v>
      </c>
    </row>
    <row r="7" spans="1:13" ht="41.25" customHeight="1">
      <c r="A7" s="4">
        <v>2</v>
      </c>
      <c r="B7" s="6" t="str">
        <f>"Саморукова Галина Викторовна"</f>
        <v>Саморукова Галина Викторовна</v>
      </c>
      <c r="C7" s="6" t="str">
        <f>"62069 руб.; доход от трудовой деятельности(зарплата), ОАО ""ЧАЗ"""</f>
        <v>62069 руб.; доход от трудовой деятельности(зарплата), ОАО "ЧАЗ"</v>
      </c>
      <c r="D7" s="6" t="str">
        <f>"нет"</f>
        <v>нет</v>
      </c>
      <c r="E7" s="6" t="str">
        <f>"нет"</f>
        <v>нет</v>
      </c>
      <c r="F7" s="6" t="str">
        <f>"65, Чувашия, совместная"</f>
        <v>65, Чувашия, совместная</v>
      </c>
      <c r="G7" s="6" t="str">
        <f t="shared" si="0"/>
        <v>нет</v>
      </c>
      <c r="H7" s="6" t="str">
        <f t="shared" si="0"/>
        <v>нет</v>
      </c>
      <c r="I7" s="6" t="str">
        <f t="shared" si="0"/>
        <v>нет</v>
      </c>
      <c r="J7" s="6" t="str">
        <f>"нет"</f>
        <v>нет</v>
      </c>
      <c r="K7" s="6" t="str">
        <f>"Чувашское ОСБ России №8613/017, зарплатный, 919 руб."</f>
        <v>Чувашское ОСБ России №8613/017, зарплатный, 919 руб.</v>
      </c>
      <c r="L7" s="6" t="str">
        <f>"нет"</f>
        <v>нет</v>
      </c>
      <c r="M7" s="6" t="str">
        <f t="shared" si="1"/>
        <v>нет</v>
      </c>
    </row>
    <row r="8" spans="1:13" ht="91.5" customHeight="1">
      <c r="A8" s="4">
        <v>3</v>
      </c>
      <c r="B8" s="6" t="str">
        <f>"Алексеев Владислав Алексеевич"</f>
        <v>Алексеев Владислав Алексеевич</v>
      </c>
      <c r="C8" s="6" t="str">
        <f>"35000 руб.; доход от трудовой деятельности(зарплата), ООО ""Сталепромышленная компания Казань"""</f>
        <v>35000 руб.; доход от трудовой деятельности(зарплата), ООО "Сталепромышленная компания Казань"</v>
      </c>
      <c r="D8" s="6" t="str">
        <f>"400, Чувашия, личная"</f>
        <v>400, Чувашия, личная</v>
      </c>
      <c r="E8" s="6" t="str">
        <f>"нет"</f>
        <v>нет</v>
      </c>
      <c r="F8" s="6" t="str">
        <f>"нет"</f>
        <v>нет</v>
      </c>
      <c r="G8" s="6" t="str">
        <f t="shared" si="0"/>
        <v>нет</v>
      </c>
      <c r="H8" s="6" t="str">
        <f t="shared" si="0"/>
        <v>нет</v>
      </c>
      <c r="I8" s="6" t="str">
        <f t="shared" si="0"/>
        <v>нет</v>
      </c>
      <c r="J8" s="6" t="str">
        <f>"нет"</f>
        <v>нет</v>
      </c>
      <c r="K8" s="6" t="str">
        <f>"Чувашское ОСБ №8613/01, 17 руб."</f>
        <v>Чувашское ОСБ №8613/01, 17 руб.</v>
      </c>
      <c r="L8" s="6" t="str">
        <f>"ОАО ""Чебоксарский опытный завод"", 0.089%, 59шт.; ОАО ""АвтоВАЗ"", 0.000006%, 2шт"</f>
        <v>ОАО "Чебоксарский опытный завод", 0.089%, 59шт.; ОАО "АвтоВАЗ", 0.000006%, 2шт</v>
      </c>
      <c r="M8" s="6" t="str">
        <f t="shared" si="1"/>
        <v>нет</v>
      </c>
    </row>
    <row r="9" spans="1:13" ht="38.25" customHeight="1">
      <c r="A9" s="4">
        <v>4</v>
      </c>
      <c r="B9" s="6" t="str">
        <f>"Решетников Игорь Анатольевич"</f>
        <v>Решетников Игорь Анатольевич</v>
      </c>
      <c r="C9" s="6" t="str">
        <f>"9517 руб.; предпринимательская деятельность"</f>
        <v>9517 руб.; предпринимательская деятельность</v>
      </c>
      <c r="D9" s="6" t="str">
        <f>"нет"</f>
        <v>нет</v>
      </c>
      <c r="E9" s="6" t="str">
        <f>"нет"</f>
        <v>нет</v>
      </c>
      <c r="F9" s="6" t="str">
        <f>"нет"</f>
        <v>нет</v>
      </c>
      <c r="G9" s="6" t="str">
        <f t="shared" si="0"/>
        <v>нет</v>
      </c>
      <c r="H9" s="6" t="str">
        <f t="shared" si="0"/>
        <v>нет</v>
      </c>
      <c r="I9" s="6" t="str">
        <f t="shared" si="0"/>
        <v>нет</v>
      </c>
      <c r="J9" s="6" t="str">
        <f>"DAEWOO-NEXIA, 1996, автомобиль легковой, личная"</f>
        <v>DAEWOO-NEXIA, 1996, автомобиль легковой, личная</v>
      </c>
      <c r="K9" s="6" t="str">
        <f>"ЗАО Банк Русский Стандарт, сберкарта, 3605 руб."</f>
        <v>ЗАО Банк Русский Стандарт, сберкарта, 3605 руб.</v>
      </c>
      <c r="L9" s="6" t="str">
        <f>"нет"</f>
        <v>нет</v>
      </c>
      <c r="M9" s="6" t="str">
        <f t="shared" si="1"/>
        <v>нет</v>
      </c>
    </row>
    <row r="10" spans="1:13" ht="64.5" customHeight="1">
      <c r="A10" s="4">
        <v>5</v>
      </c>
      <c r="B10" s="6" t="str">
        <f>"Ильгачев Александр Павлович"</f>
        <v>Ильгачев Александр Павлович</v>
      </c>
      <c r="C10" s="6" t="str">
        <f>"46151 руб.; доход от трудовой деятельности(зарплата), ООО ПКФ ""Нижегородский купец"""</f>
        <v>46151 руб.; доход от трудовой деятельности(зарплата), ООО ПКФ "Нижегородский купец"</v>
      </c>
      <c r="D10" s="6" t="str">
        <f>"нет"</f>
        <v>нет</v>
      </c>
      <c r="E10" s="6" t="str">
        <f>"нет"</f>
        <v>нет</v>
      </c>
      <c r="F10" s="6" t="str">
        <f>"81.1, Чувашия, совместная; 43.2, Чувашия, личная"</f>
        <v>81.1, Чувашия, совместная; 43.2, Чувашия, личная</v>
      </c>
      <c r="G10" s="6" t="str">
        <f t="shared" si="0"/>
        <v>нет</v>
      </c>
      <c r="H10" s="6" t="str">
        <f t="shared" si="0"/>
        <v>нет</v>
      </c>
      <c r="I10" s="6" t="str">
        <f t="shared" si="0"/>
        <v>нет</v>
      </c>
      <c r="J10" s="6" t="str">
        <f>"нет"</f>
        <v>нет</v>
      </c>
      <c r="K10" s="6" t="str">
        <f>"Филиал ОАО ""Внешторгбанк"", 286341 руб.; Чувашское ОСБ России №8613, 54 руб."</f>
        <v>Филиал ОАО "Внешторгбанк", 286341 руб.; Чувашское ОСБ России №8613, 54 руб.</v>
      </c>
      <c r="L10" s="6" t="str">
        <f>"нет"</f>
        <v>нет</v>
      </c>
      <c r="M10" s="6" t="str">
        <f t="shared" si="1"/>
        <v>нет</v>
      </c>
    </row>
    <row r="11" spans="1:13" ht="42.75" customHeight="1">
      <c r="A11" s="4">
        <v>6</v>
      </c>
      <c r="B11" s="6" t="str">
        <f>"Сунцов Анатолий Валентинович"</f>
        <v>Сунцов Анатолий Валентинович</v>
      </c>
      <c r="C11" s="6" t="str">
        <f>"26577 руб.; пенсия"</f>
        <v>26577 руб.; пенсия</v>
      </c>
      <c r="D11" s="6" t="str">
        <f>"нет"</f>
        <v>нет</v>
      </c>
      <c r="E11" s="6" t="str">
        <f>"нет"</f>
        <v>нет</v>
      </c>
      <c r="F11" s="6" t="str">
        <f>"84, Чувашия, личная; 51.1, Чувашия, личная"</f>
        <v>84, Чувашия, личная; 51.1, Чувашия, личная</v>
      </c>
      <c r="G11" s="6" t="str">
        <f t="shared" si="0"/>
        <v>нет</v>
      </c>
      <c r="H11" s="6" t="str">
        <f t="shared" si="0"/>
        <v>нет</v>
      </c>
      <c r="I11" s="6" t="str">
        <f t="shared" si="0"/>
        <v>нет</v>
      </c>
      <c r="J11" s="6" t="str">
        <f>"нет"</f>
        <v>нет</v>
      </c>
      <c r="K11" s="6" t="str">
        <f>"нет"</f>
        <v>нет</v>
      </c>
      <c r="L11" s="6" t="str">
        <f>"нет"</f>
        <v>нет</v>
      </c>
      <c r="M11" s="6" t="str">
        <f t="shared" si="1"/>
        <v>нет</v>
      </c>
    </row>
    <row r="12" spans="1:13" ht="113.25" customHeight="1">
      <c r="A12" s="4">
        <v>7</v>
      </c>
      <c r="B12" s="6" t="str">
        <f>"Шмуллин Александр Гаврилович"</f>
        <v>Шмуллин Александр Гаврилович</v>
      </c>
      <c r="C12" s="6" t="str">
        <f>"202787 руб.; доход от трудовой деятельности(зарплата), Ленинский ТОУ администрации г.Чебоксары; предпринимательская деятельность"</f>
        <v>202787 руб.; доход от трудовой деятельности(зарплата), Ленинский ТОУ администрации г.Чебоксары; предпринимательская деятельность</v>
      </c>
      <c r="D12" s="6" t="str">
        <f>"400, Чувашия, личная"</f>
        <v>400, Чувашия, личная</v>
      </c>
      <c r="E12" s="6" t="str">
        <f>"нет"</f>
        <v>нет</v>
      </c>
      <c r="F12" s="6" t="str">
        <f>"48, Чувашия, долевая, доля собственности 1/3"</f>
        <v>48, Чувашия, долевая, доля собственности 1/3</v>
      </c>
      <c r="G12" s="6" t="str">
        <f>"60, Чувашия, личная"</f>
        <v>60, Чувашия, личная</v>
      </c>
      <c r="H12" s="6" t="str">
        <f>"24, Чувашия, личная"</f>
        <v>24, Чувашия, личная</v>
      </c>
      <c r="I12" s="6" t="str">
        <f>"нет"</f>
        <v>нет</v>
      </c>
      <c r="J12" s="6" t="str">
        <f>"ВАЗ 2110, 1999, автомобиль легковой, личная; ВАЗ 2101, 1973, автомобиль легковой, личная; Газель, 1996, автомобиль грузовой, личная; Газель, 2003, иное транспортное средство, подлежащее регистрации, личная; Газель, 2004, автомобиль легковой, личная"</f>
        <v>ВАЗ 2110, 1999, автомобиль легковой, личная; ВАЗ 2101, 1973, автомобиль легковой, личная; Газель, 1996, автомобиль грузовой, личная; Газель, 2003, иное транспортное средство, подлежащее регистрации, личная; Газель, 2004, автомобиль легковой, личная</v>
      </c>
      <c r="K12" s="6" t="str">
        <f>"Чувашское ОСБ России №8613, до востребования, 16804 руб."</f>
        <v>Чувашское ОСБ России №8613, до востребования, 16804 руб.</v>
      </c>
      <c r="L12" s="6" t="str">
        <f>"нет"</f>
        <v>нет</v>
      </c>
      <c r="M12" s="6" t="str">
        <f t="shared" si="1"/>
        <v>нет</v>
      </c>
    </row>
    <row r="13" spans="1:13" ht="24">
      <c r="A13" s="4">
        <v>8</v>
      </c>
      <c r="B13" s="6" t="str">
        <f>"Ильин Алексей Вячеславович"</f>
        <v>Ильин Алексей Вячеславович</v>
      </c>
      <c r="C13" s="6" t="str">
        <f>"22756 руб.; пенсия; стипендия"</f>
        <v>22756 руб.; пенсия; стипендия</v>
      </c>
      <c r="D13" s="6" t="str">
        <f>"нет"</f>
        <v>нет</v>
      </c>
      <c r="E13" s="6" t="str">
        <f>"нет"</f>
        <v>нет</v>
      </c>
      <c r="F13" s="6" t="str">
        <f>"нет"</f>
        <v>нет</v>
      </c>
      <c r="G13" s="6" t="str">
        <f>"нет"</f>
        <v>нет</v>
      </c>
      <c r="H13" s="6" t="str">
        <f>"нет"</f>
        <v>нет</v>
      </c>
      <c r="I13" s="6" t="str">
        <f>"нет"</f>
        <v>нет</v>
      </c>
      <c r="J13" s="6" t="str">
        <f>"нет"</f>
        <v>нет</v>
      </c>
      <c r="K13" s="6" t="str">
        <f>"нет"</f>
        <v>нет</v>
      </c>
      <c r="L13" s="6" t="str">
        <f>"нет"</f>
        <v>нет</v>
      </c>
      <c r="M13" s="6" t="str">
        <f t="shared" si="1"/>
        <v>нет</v>
      </c>
    </row>
    <row r="14" ht="4.5" customHeight="1"/>
    <row r="15" spans="1:8" ht="12.75">
      <c r="A15" s="5" t="s">
        <v>15</v>
      </c>
      <c r="B15" s="5"/>
      <c r="C15" s="5"/>
      <c r="D15" s="5"/>
      <c r="E15" s="5"/>
      <c r="F15" s="5"/>
      <c r="H15" t="s">
        <v>14</v>
      </c>
    </row>
  </sheetData>
  <mergeCells count="9">
    <mergeCell ref="M3:M4"/>
    <mergeCell ref="A2:M2"/>
    <mergeCell ref="A3:A4"/>
    <mergeCell ref="B3:B4"/>
    <mergeCell ref="C3:C4"/>
    <mergeCell ref="D3:I3"/>
    <mergeCell ref="J3:J4"/>
    <mergeCell ref="K3:K4"/>
    <mergeCell ref="L3:L4"/>
  </mergeCells>
  <printOptions/>
  <pageMargins left="0.1968503937007874" right="0.15748031496062992" top="0.3937007874015748" bottom="0.15748031496062992" header="0.5118110236220472" footer="0.5118110236220472"/>
  <pageSetup fitToHeight="30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2005-10-04T06:32:11Z</cp:lastPrinted>
  <dcterms:created xsi:type="dcterms:W3CDTF">2005-09-29T13:47:11Z</dcterms:created>
  <dcterms:modified xsi:type="dcterms:W3CDTF">2005-10-04T06:32:32Z</dcterms:modified>
  <cp:category/>
  <cp:version/>
  <cp:contentType/>
  <cp:contentStatus/>
</cp:coreProperties>
</file>