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68" windowWidth="7512" windowHeight="6000"/>
  </bookViews>
  <sheets>
    <sheet name="на 01.08.2018г. (руб)" sheetId="279" r:id="rId1"/>
  </sheets>
  <definedNames>
    <definedName name="_xlnm.Print_Titles" localSheetId="0">'на 01.08.2018г. (руб)'!$5:$8</definedName>
    <definedName name="_xlnm.Print_Area" localSheetId="0">'на 01.08.2018г. (руб)'!$A$1:$L$367</definedName>
  </definedNames>
  <calcPr calcId="145621"/>
</workbook>
</file>

<file path=xl/calcChain.xml><?xml version="1.0" encoding="utf-8"?>
<calcChain xmlns="http://schemas.openxmlformats.org/spreadsheetml/2006/main">
  <c r="J45" i="279" l="1"/>
  <c r="G274" i="279" l="1"/>
  <c r="C274" i="279"/>
  <c r="G275" i="279"/>
  <c r="C275" i="279"/>
  <c r="G296" i="279"/>
  <c r="C296" i="279"/>
  <c r="G297" i="279"/>
  <c r="C297" i="279"/>
  <c r="I285" i="279"/>
  <c r="J285" i="279"/>
  <c r="H285" i="279"/>
  <c r="E285" i="279"/>
  <c r="F285" i="279"/>
  <c r="D285" i="279"/>
  <c r="G289" i="279"/>
  <c r="C289" i="279"/>
  <c r="K289" i="279" s="1"/>
  <c r="G290" i="279"/>
  <c r="C290" i="279"/>
  <c r="G288" i="279"/>
  <c r="C288" i="279"/>
  <c r="K288" i="279" s="1"/>
  <c r="G281" i="279"/>
  <c r="C281" i="279"/>
  <c r="G282" i="279"/>
  <c r="C282" i="279"/>
  <c r="G267" i="279"/>
  <c r="C267" i="279"/>
  <c r="G268" i="279"/>
  <c r="C268" i="279"/>
  <c r="G303" i="279"/>
  <c r="C303" i="279"/>
  <c r="G304" i="279"/>
  <c r="C304" i="279"/>
  <c r="G260" i="279"/>
  <c r="C260" i="279"/>
  <c r="G261" i="279"/>
  <c r="C261" i="279"/>
  <c r="K261" i="279" s="1"/>
  <c r="G310" i="279"/>
  <c r="C310" i="279"/>
  <c r="C309" i="279"/>
  <c r="G309" i="279"/>
  <c r="K309" i="279" s="1"/>
  <c r="G311" i="279"/>
  <c r="L311" i="279" s="1"/>
  <c r="C311" i="279"/>
  <c r="L309" i="279" l="1"/>
  <c r="K310" i="279"/>
  <c r="L261" i="279"/>
  <c r="K260" i="279"/>
  <c r="L304" i="279"/>
  <c r="K303" i="279"/>
  <c r="L268" i="279"/>
  <c r="K267" i="279"/>
  <c r="L282" i="279"/>
  <c r="K281" i="279"/>
  <c r="L288" i="279"/>
  <c r="L290" i="279"/>
  <c r="L297" i="279"/>
  <c r="L296" i="279"/>
  <c r="L275" i="279"/>
  <c r="L274" i="279"/>
  <c r="K274" i="279"/>
  <c r="K275" i="279"/>
  <c r="K296" i="279"/>
  <c r="K297" i="279"/>
  <c r="K290" i="279"/>
  <c r="K282" i="279"/>
  <c r="K268" i="279"/>
  <c r="K304" i="279"/>
  <c r="K311" i="279"/>
  <c r="F360" i="279"/>
  <c r="G353" i="279"/>
  <c r="L353" i="279" s="1"/>
  <c r="C353" i="279"/>
  <c r="G352" i="279"/>
  <c r="C352" i="279"/>
  <c r="J351" i="279"/>
  <c r="I351" i="279"/>
  <c r="H351" i="279"/>
  <c r="G351" i="279" s="1"/>
  <c r="F351" i="279"/>
  <c r="F346" i="279" s="1"/>
  <c r="F345" i="279" s="1"/>
  <c r="E351" i="279"/>
  <c r="D351" i="279"/>
  <c r="C351" i="279" s="1"/>
  <c r="G350" i="279"/>
  <c r="L350" i="279" s="1"/>
  <c r="C350" i="279"/>
  <c r="G349" i="279"/>
  <c r="L349" i="279" s="1"/>
  <c r="C349" i="279"/>
  <c r="G348" i="279"/>
  <c r="K348" i="279" s="1"/>
  <c r="C348" i="279"/>
  <c r="J347" i="279"/>
  <c r="I347" i="279"/>
  <c r="H347" i="279"/>
  <c r="G347" i="279" s="1"/>
  <c r="F347" i="279"/>
  <c r="E347" i="279"/>
  <c r="D347" i="279"/>
  <c r="J346" i="279"/>
  <c r="I346" i="279"/>
  <c r="H346" i="279"/>
  <c r="G346" i="279" s="1"/>
  <c r="E346" i="279"/>
  <c r="J345" i="279"/>
  <c r="I345" i="279"/>
  <c r="H345" i="279"/>
  <c r="E345" i="279"/>
  <c r="G344" i="279"/>
  <c r="C344" i="279"/>
  <c r="C341" i="279" s="1"/>
  <c r="C340" i="279" s="1"/>
  <c r="J342" i="279"/>
  <c r="I342" i="279"/>
  <c r="H342" i="279"/>
  <c r="G342" i="279" s="1"/>
  <c r="F342" i="279"/>
  <c r="E342" i="279"/>
  <c r="D342" i="279"/>
  <c r="J341" i="279"/>
  <c r="I341" i="279"/>
  <c r="H341" i="279"/>
  <c r="F341" i="279"/>
  <c r="E341" i="279"/>
  <c r="D341" i="279"/>
  <c r="J340" i="279"/>
  <c r="I340" i="279"/>
  <c r="H340" i="279"/>
  <c r="F340" i="279"/>
  <c r="E340" i="279"/>
  <c r="D340" i="279"/>
  <c r="G339" i="279"/>
  <c r="C339" i="279"/>
  <c r="G338" i="279"/>
  <c r="K338" i="279" s="1"/>
  <c r="C338" i="279"/>
  <c r="J337" i="279"/>
  <c r="I337" i="279"/>
  <c r="H337" i="279"/>
  <c r="G337" i="279" s="1"/>
  <c r="F337" i="279"/>
  <c r="E337" i="279"/>
  <c r="D337" i="279"/>
  <c r="C337" i="279" s="1"/>
  <c r="G336" i="279"/>
  <c r="C336" i="279"/>
  <c r="G335" i="279"/>
  <c r="C335" i="279"/>
  <c r="J334" i="279"/>
  <c r="I334" i="279"/>
  <c r="H334" i="279"/>
  <c r="G334" i="279" s="1"/>
  <c r="F334" i="279"/>
  <c r="E334" i="279"/>
  <c r="D334" i="279"/>
  <c r="J333" i="279"/>
  <c r="F333" i="279"/>
  <c r="G332" i="279"/>
  <c r="L332" i="279" s="1"/>
  <c r="C332" i="279"/>
  <c r="G331" i="279"/>
  <c r="C331" i="279"/>
  <c r="J330" i="279"/>
  <c r="I330" i="279"/>
  <c r="H330" i="279"/>
  <c r="G330" i="279" s="1"/>
  <c r="F330" i="279"/>
  <c r="E330" i="279"/>
  <c r="D330" i="279"/>
  <c r="C330" i="279" s="1"/>
  <c r="G329" i="279"/>
  <c r="K329" i="279" s="1"/>
  <c r="C329" i="279"/>
  <c r="G328" i="279"/>
  <c r="C328" i="279"/>
  <c r="J327" i="279"/>
  <c r="I327" i="279"/>
  <c r="H327" i="279"/>
  <c r="G327" i="279" s="1"/>
  <c r="F327" i="279"/>
  <c r="E327" i="279"/>
  <c r="D327" i="279"/>
  <c r="C327" i="279" s="1"/>
  <c r="G326" i="279"/>
  <c r="C326" i="279"/>
  <c r="G325" i="279"/>
  <c r="C325" i="279"/>
  <c r="J324" i="279"/>
  <c r="I324" i="279"/>
  <c r="H324" i="279"/>
  <c r="G324" i="279" s="1"/>
  <c r="F324" i="279"/>
  <c r="E324" i="279"/>
  <c r="D324" i="279"/>
  <c r="G323" i="279"/>
  <c r="L323" i="279" s="1"/>
  <c r="C323" i="279"/>
  <c r="G322" i="279"/>
  <c r="L322" i="279" s="1"/>
  <c r="C322" i="279"/>
  <c r="G321" i="279"/>
  <c r="L321" i="279" s="1"/>
  <c r="C321" i="279"/>
  <c r="G320" i="279"/>
  <c r="L320" i="279" s="1"/>
  <c r="C320" i="279"/>
  <c r="G319" i="279"/>
  <c r="L319" i="279" s="1"/>
  <c r="C319" i="279"/>
  <c r="G318" i="279"/>
  <c r="L318" i="279" s="1"/>
  <c r="C318" i="279"/>
  <c r="G317" i="279"/>
  <c r="L317" i="279" s="1"/>
  <c r="C317" i="279"/>
  <c r="G316" i="279"/>
  <c r="C316" i="279"/>
  <c r="J315" i="279"/>
  <c r="I315" i="279"/>
  <c r="H315" i="279"/>
  <c r="G315" i="279" s="1"/>
  <c r="F315" i="279"/>
  <c r="E315" i="279"/>
  <c r="D315" i="279"/>
  <c r="C315" i="279" s="1"/>
  <c r="J314" i="279"/>
  <c r="I314" i="279"/>
  <c r="H314" i="279"/>
  <c r="G314" i="279" s="1"/>
  <c r="F314" i="279"/>
  <c r="E314" i="279"/>
  <c r="D314" i="279"/>
  <c r="C314" i="279" s="1"/>
  <c r="G313" i="279"/>
  <c r="K313" i="279" s="1"/>
  <c r="C313" i="279"/>
  <c r="G312" i="279"/>
  <c r="C312" i="279"/>
  <c r="K308" i="279"/>
  <c r="C308" i="279"/>
  <c r="J307" i="279"/>
  <c r="I307" i="279"/>
  <c r="H307" i="279"/>
  <c r="F307" i="279"/>
  <c r="E307" i="279"/>
  <c r="D307" i="279"/>
  <c r="G306" i="279"/>
  <c r="C306" i="279"/>
  <c r="G305" i="279"/>
  <c r="K305" i="279" s="1"/>
  <c r="C305" i="279"/>
  <c r="G302" i="279"/>
  <c r="L302" i="279" s="1"/>
  <c r="C302" i="279"/>
  <c r="C301" i="279"/>
  <c r="K301" i="279" s="1"/>
  <c r="J300" i="279"/>
  <c r="I300" i="279"/>
  <c r="H300" i="279"/>
  <c r="F300" i="279"/>
  <c r="E300" i="279"/>
  <c r="D300" i="279"/>
  <c r="G299" i="279"/>
  <c r="C299" i="279"/>
  <c r="K299" i="279" s="1"/>
  <c r="G298" i="279"/>
  <c r="C298" i="279"/>
  <c r="K298" i="279" s="1"/>
  <c r="G295" i="279"/>
  <c r="C295" i="279"/>
  <c r="K295" i="279" s="1"/>
  <c r="C294" i="279"/>
  <c r="K294" i="279" s="1"/>
  <c r="J293" i="279"/>
  <c r="I293" i="279"/>
  <c r="H293" i="279"/>
  <c r="G293" i="279" s="1"/>
  <c r="F293" i="279"/>
  <c r="E293" i="279"/>
  <c r="D293" i="279"/>
  <c r="G292" i="279"/>
  <c r="C292" i="279"/>
  <c r="G291" i="279"/>
  <c r="K291" i="279" s="1"/>
  <c r="C291" i="279"/>
  <c r="G287" i="279"/>
  <c r="C287" i="279"/>
  <c r="C286" i="279"/>
  <c r="K286" i="279" s="1"/>
  <c r="G284" i="279"/>
  <c r="C284" i="279"/>
  <c r="G283" i="279"/>
  <c r="C283" i="279"/>
  <c r="G280" i="279"/>
  <c r="C280" i="279"/>
  <c r="C279" i="279"/>
  <c r="K279" i="279" s="1"/>
  <c r="J278" i="279"/>
  <c r="I278" i="279"/>
  <c r="H278" i="279"/>
  <c r="F278" i="279"/>
  <c r="E278" i="279"/>
  <c r="D278" i="279"/>
  <c r="G277" i="279"/>
  <c r="C277" i="279"/>
  <c r="G276" i="279"/>
  <c r="C276" i="279"/>
  <c r="G273" i="279"/>
  <c r="C273" i="279"/>
  <c r="C272" i="279"/>
  <c r="K272" i="279" s="1"/>
  <c r="J271" i="279"/>
  <c r="I271" i="279"/>
  <c r="H271" i="279"/>
  <c r="F271" i="279"/>
  <c r="E271" i="279"/>
  <c r="D271" i="279"/>
  <c r="G270" i="279"/>
  <c r="C270" i="279"/>
  <c r="G269" i="279"/>
  <c r="C269" i="279"/>
  <c r="G266" i="279"/>
  <c r="C266" i="279"/>
  <c r="K266" i="279" s="1"/>
  <c r="C265" i="279"/>
  <c r="K265" i="279" s="1"/>
  <c r="J264" i="279"/>
  <c r="I264" i="279"/>
  <c r="H264" i="279"/>
  <c r="F264" i="279"/>
  <c r="E264" i="279"/>
  <c r="D264" i="279"/>
  <c r="G263" i="279"/>
  <c r="C263" i="279"/>
  <c r="G262" i="279"/>
  <c r="C262" i="279"/>
  <c r="G259" i="279"/>
  <c r="C259" i="279"/>
  <c r="C258" i="279"/>
  <c r="K258" i="279" s="1"/>
  <c r="J257" i="279"/>
  <c r="I257" i="279"/>
  <c r="H257" i="279"/>
  <c r="F257" i="279"/>
  <c r="E257" i="279"/>
  <c r="D257" i="279"/>
  <c r="G256" i="279"/>
  <c r="C256" i="279"/>
  <c r="G255" i="279"/>
  <c r="C255" i="279"/>
  <c r="J254" i="279"/>
  <c r="I254" i="279"/>
  <c r="H254" i="279"/>
  <c r="G254" i="279"/>
  <c r="F254" i="279"/>
  <c r="E254" i="279"/>
  <c r="D254" i="279"/>
  <c r="C254" i="279"/>
  <c r="G253" i="279"/>
  <c r="C253" i="279"/>
  <c r="G252" i="279"/>
  <c r="C252" i="279"/>
  <c r="G251" i="279"/>
  <c r="C251" i="279"/>
  <c r="G250" i="279"/>
  <c r="C250" i="279"/>
  <c r="G249" i="279"/>
  <c r="C249" i="279"/>
  <c r="G248" i="279"/>
  <c r="C248" i="279"/>
  <c r="G247" i="279"/>
  <c r="C247" i="279"/>
  <c r="G246" i="279"/>
  <c r="C246" i="279"/>
  <c r="G245" i="279"/>
  <c r="C245" i="279"/>
  <c r="G244" i="279"/>
  <c r="C244" i="279"/>
  <c r="J243" i="279"/>
  <c r="I243" i="279"/>
  <c r="H243" i="279"/>
  <c r="F243" i="279"/>
  <c r="E243" i="279"/>
  <c r="D243" i="279"/>
  <c r="C243" i="279" s="1"/>
  <c r="G242" i="279"/>
  <c r="C242" i="279"/>
  <c r="G241" i="279"/>
  <c r="C241" i="279"/>
  <c r="G240" i="279"/>
  <c r="C240" i="279"/>
  <c r="G239" i="279"/>
  <c r="C239" i="279"/>
  <c r="G238" i="279"/>
  <c r="C238" i="279"/>
  <c r="G237" i="279"/>
  <c r="C237" i="279"/>
  <c r="G236" i="279"/>
  <c r="C236" i="279"/>
  <c r="G235" i="279"/>
  <c r="C235" i="279"/>
  <c r="J234" i="279"/>
  <c r="I234" i="279"/>
  <c r="H234" i="279"/>
  <c r="F234" i="279"/>
  <c r="E234" i="279"/>
  <c r="D234" i="279"/>
  <c r="C234" i="279" s="1"/>
  <c r="G231" i="279"/>
  <c r="C231" i="279"/>
  <c r="J229" i="279"/>
  <c r="I229" i="279"/>
  <c r="H229" i="279"/>
  <c r="F229" i="279"/>
  <c r="E229" i="279"/>
  <c r="D229" i="279"/>
  <c r="C229" i="279" s="1"/>
  <c r="G228" i="279"/>
  <c r="C228" i="279"/>
  <c r="J226" i="279"/>
  <c r="I226" i="279"/>
  <c r="H226" i="279"/>
  <c r="F226" i="279"/>
  <c r="E226" i="279"/>
  <c r="D226" i="279"/>
  <c r="C226" i="279" s="1"/>
  <c r="G225" i="279"/>
  <c r="C225" i="279"/>
  <c r="J223" i="279"/>
  <c r="I223" i="279"/>
  <c r="H223" i="279"/>
  <c r="F223" i="279"/>
  <c r="E223" i="279"/>
  <c r="D223" i="279"/>
  <c r="C223" i="279" s="1"/>
  <c r="G222" i="279"/>
  <c r="C222" i="279"/>
  <c r="J220" i="279"/>
  <c r="I220" i="279"/>
  <c r="H220" i="279"/>
  <c r="F220" i="279"/>
  <c r="E220" i="279"/>
  <c r="D220" i="279"/>
  <c r="C220" i="279" s="1"/>
  <c r="G219" i="279"/>
  <c r="C219" i="279"/>
  <c r="G218" i="279"/>
  <c r="C218" i="279"/>
  <c r="J217" i="279"/>
  <c r="I217" i="279"/>
  <c r="H217" i="279"/>
  <c r="G217" i="279"/>
  <c r="F217" i="279"/>
  <c r="E217" i="279"/>
  <c r="E213" i="279" s="1"/>
  <c r="D217" i="279"/>
  <c r="C217" i="279"/>
  <c r="G216" i="279"/>
  <c r="C216" i="279"/>
  <c r="G215" i="279"/>
  <c r="C215" i="279"/>
  <c r="J214" i="279"/>
  <c r="I214" i="279"/>
  <c r="H214" i="279"/>
  <c r="F214" i="279"/>
  <c r="F213" i="279" s="1"/>
  <c r="E214" i="279"/>
  <c r="D214" i="279"/>
  <c r="C214" i="279" s="1"/>
  <c r="J213" i="279"/>
  <c r="H213" i="279"/>
  <c r="D213" i="279"/>
  <c r="G212" i="279"/>
  <c r="C212" i="279"/>
  <c r="G211" i="279"/>
  <c r="C211" i="279"/>
  <c r="G210" i="279"/>
  <c r="F210" i="279"/>
  <c r="E210" i="279"/>
  <c r="D210" i="279"/>
  <c r="C210" i="279" s="1"/>
  <c r="G209" i="279"/>
  <c r="C209" i="279"/>
  <c r="G208" i="279"/>
  <c r="C208" i="279"/>
  <c r="G207" i="279"/>
  <c r="F207" i="279"/>
  <c r="E207" i="279"/>
  <c r="D207" i="279"/>
  <c r="C207" i="279" s="1"/>
  <c r="G206" i="279"/>
  <c r="C206" i="279"/>
  <c r="G205" i="279"/>
  <c r="C205" i="279"/>
  <c r="G204" i="279"/>
  <c r="F204" i="279"/>
  <c r="E204" i="279"/>
  <c r="D204" i="279"/>
  <c r="C204" i="279" s="1"/>
  <c r="G203" i="279"/>
  <c r="C203" i="279"/>
  <c r="G202" i="279"/>
  <c r="C202" i="279"/>
  <c r="G201" i="279"/>
  <c r="F201" i="279"/>
  <c r="E201" i="279"/>
  <c r="D201" i="279"/>
  <c r="C201" i="279" s="1"/>
  <c r="G200" i="279"/>
  <c r="C200" i="279"/>
  <c r="G199" i="279"/>
  <c r="C199" i="279"/>
  <c r="G198" i="279"/>
  <c r="F198" i="279"/>
  <c r="E198" i="279"/>
  <c r="D198" i="279"/>
  <c r="C198" i="279" s="1"/>
  <c r="G197" i="279"/>
  <c r="C197" i="279"/>
  <c r="G196" i="279"/>
  <c r="C196" i="279"/>
  <c r="G195" i="279"/>
  <c r="C195" i="279"/>
  <c r="J194" i="279"/>
  <c r="G194" i="279" s="1"/>
  <c r="I194" i="279"/>
  <c r="H194" i="279"/>
  <c r="F194" i="279"/>
  <c r="E194" i="279"/>
  <c r="D194" i="279"/>
  <c r="C194" i="279"/>
  <c r="G193" i="279"/>
  <c r="C193" i="279"/>
  <c r="G192" i="279"/>
  <c r="C192" i="279"/>
  <c r="G191" i="279"/>
  <c r="L191" i="279" s="1"/>
  <c r="F191" i="279"/>
  <c r="E191" i="279"/>
  <c r="D191" i="279"/>
  <c r="C191" i="279"/>
  <c r="G190" i="279"/>
  <c r="C190" i="279"/>
  <c r="G189" i="279"/>
  <c r="C189" i="279"/>
  <c r="J188" i="279"/>
  <c r="I188" i="279"/>
  <c r="H188" i="279"/>
  <c r="F188" i="279"/>
  <c r="E188" i="279"/>
  <c r="D188" i="279"/>
  <c r="C188" i="279" s="1"/>
  <c r="G187" i="279"/>
  <c r="C187" i="279"/>
  <c r="G186" i="279"/>
  <c r="C186" i="279"/>
  <c r="G185" i="279"/>
  <c r="C185" i="279"/>
  <c r="J184" i="279"/>
  <c r="I184" i="279"/>
  <c r="H184" i="279"/>
  <c r="G184" i="279"/>
  <c r="F184" i="279"/>
  <c r="E184" i="279"/>
  <c r="D184" i="279"/>
  <c r="C184" i="279"/>
  <c r="G183" i="279"/>
  <c r="C183" i="279"/>
  <c r="G182" i="279"/>
  <c r="C182" i="279"/>
  <c r="G181" i="279"/>
  <c r="C181" i="279"/>
  <c r="J180" i="279"/>
  <c r="I180" i="279"/>
  <c r="H180" i="279"/>
  <c r="F180" i="279"/>
  <c r="E180" i="279"/>
  <c r="D180" i="279"/>
  <c r="C180" i="279" s="1"/>
  <c r="G179" i="279"/>
  <c r="C179" i="279"/>
  <c r="G178" i="279"/>
  <c r="C178" i="279"/>
  <c r="G177" i="279"/>
  <c r="C177" i="279"/>
  <c r="J176" i="279"/>
  <c r="I176" i="279"/>
  <c r="H176" i="279"/>
  <c r="G176" i="279"/>
  <c r="F176" i="279"/>
  <c r="E176" i="279"/>
  <c r="D176" i="279"/>
  <c r="C176" i="279"/>
  <c r="G175" i="279"/>
  <c r="C175" i="279"/>
  <c r="G174" i="279"/>
  <c r="C174" i="279"/>
  <c r="J173" i="279"/>
  <c r="I173" i="279"/>
  <c r="H173" i="279"/>
  <c r="F173" i="279"/>
  <c r="E173" i="279"/>
  <c r="D173" i="279"/>
  <c r="C173" i="279" s="1"/>
  <c r="G172" i="279"/>
  <c r="C172" i="279"/>
  <c r="G171" i="279"/>
  <c r="C171" i="279"/>
  <c r="J170" i="279"/>
  <c r="I170" i="279"/>
  <c r="H170" i="279"/>
  <c r="G170" i="279"/>
  <c r="F170" i="279"/>
  <c r="E170" i="279"/>
  <c r="D170" i="279"/>
  <c r="C170" i="279"/>
  <c r="G169" i="279"/>
  <c r="C169" i="279"/>
  <c r="G168" i="279"/>
  <c r="C168" i="279"/>
  <c r="J167" i="279"/>
  <c r="I167" i="279"/>
  <c r="H167" i="279"/>
  <c r="F167" i="279"/>
  <c r="E167" i="279"/>
  <c r="D167" i="279"/>
  <c r="C167" i="279" s="1"/>
  <c r="H166" i="279"/>
  <c r="D166" i="279"/>
  <c r="G165" i="279"/>
  <c r="C165" i="279"/>
  <c r="G164" i="279"/>
  <c r="C164" i="279"/>
  <c r="J163" i="279"/>
  <c r="I163" i="279"/>
  <c r="H163" i="279"/>
  <c r="G163" i="279"/>
  <c r="F163" i="279"/>
  <c r="E163" i="279"/>
  <c r="D163" i="279"/>
  <c r="C163" i="279"/>
  <c r="G162" i="279"/>
  <c r="C162" i="279"/>
  <c r="G161" i="279"/>
  <c r="C161" i="279"/>
  <c r="J160" i="279"/>
  <c r="I160" i="279"/>
  <c r="H160" i="279"/>
  <c r="F160" i="279"/>
  <c r="E160" i="279"/>
  <c r="D160" i="279"/>
  <c r="C160" i="279" s="1"/>
  <c r="G159" i="279"/>
  <c r="C159" i="279"/>
  <c r="G158" i="279"/>
  <c r="C158" i="279"/>
  <c r="J157" i="279"/>
  <c r="I157" i="279"/>
  <c r="I155" i="279" s="1"/>
  <c r="H157" i="279"/>
  <c r="G157" i="279"/>
  <c r="F157" i="279"/>
  <c r="E157" i="279"/>
  <c r="E155" i="279" s="1"/>
  <c r="D157" i="279"/>
  <c r="C157" i="279"/>
  <c r="G156" i="279"/>
  <c r="C156" i="279"/>
  <c r="J155" i="279"/>
  <c r="F155" i="279"/>
  <c r="D155" i="279"/>
  <c r="G154" i="279"/>
  <c r="C154" i="279"/>
  <c r="G153" i="279"/>
  <c r="C153" i="279"/>
  <c r="J152" i="279"/>
  <c r="I152" i="279"/>
  <c r="H152" i="279"/>
  <c r="G152" i="279" s="1"/>
  <c r="F152" i="279"/>
  <c r="E152" i="279"/>
  <c r="D152" i="279"/>
  <c r="J151" i="279"/>
  <c r="I151" i="279"/>
  <c r="F151" i="279"/>
  <c r="G149" i="279"/>
  <c r="C149" i="279"/>
  <c r="G148" i="279"/>
  <c r="C148" i="279"/>
  <c r="C147" i="279"/>
  <c r="K147" i="279" s="1"/>
  <c r="J146" i="279"/>
  <c r="I146" i="279"/>
  <c r="H146" i="279"/>
  <c r="G146" i="279" s="1"/>
  <c r="F146" i="279"/>
  <c r="E146" i="279"/>
  <c r="D146" i="279"/>
  <c r="G145" i="279"/>
  <c r="C145" i="279"/>
  <c r="G144" i="279"/>
  <c r="C144" i="279"/>
  <c r="J143" i="279"/>
  <c r="I143" i="279"/>
  <c r="H143" i="279"/>
  <c r="G143" i="279" s="1"/>
  <c r="F143" i="279"/>
  <c r="E143" i="279"/>
  <c r="D143" i="279"/>
  <c r="C143" i="279" s="1"/>
  <c r="G142" i="279"/>
  <c r="C142" i="279"/>
  <c r="G141" i="279"/>
  <c r="C141" i="279"/>
  <c r="J140" i="279"/>
  <c r="I140" i="279"/>
  <c r="H140" i="279"/>
  <c r="G140" i="279" s="1"/>
  <c r="F140" i="279"/>
  <c r="E140" i="279"/>
  <c r="E126" i="279" s="1"/>
  <c r="D140" i="279"/>
  <c r="G139" i="279"/>
  <c r="C139" i="279"/>
  <c r="G138" i="279"/>
  <c r="C138" i="279"/>
  <c r="J137" i="279"/>
  <c r="I137" i="279"/>
  <c r="H137" i="279"/>
  <c r="G137" i="279" s="1"/>
  <c r="F137" i="279"/>
  <c r="E137" i="279"/>
  <c r="D137" i="279"/>
  <c r="C137" i="279" s="1"/>
  <c r="G136" i="279"/>
  <c r="C136" i="279"/>
  <c r="G135" i="279"/>
  <c r="C135" i="279"/>
  <c r="G134" i="279"/>
  <c r="C134" i="279"/>
  <c r="J133" i="279"/>
  <c r="I133" i="279"/>
  <c r="H133" i="279"/>
  <c r="G133" i="279" s="1"/>
  <c r="F133" i="279"/>
  <c r="E133" i="279"/>
  <c r="D133" i="279"/>
  <c r="C133" i="279" s="1"/>
  <c r="C132" i="279"/>
  <c r="L132" i="279" s="1"/>
  <c r="G131" i="279"/>
  <c r="C131" i="279"/>
  <c r="G130" i="279"/>
  <c r="C130" i="279"/>
  <c r="G129" i="279"/>
  <c r="C129" i="279"/>
  <c r="G128" i="279"/>
  <c r="K128" i="279" s="1"/>
  <c r="J127" i="279"/>
  <c r="I127" i="279"/>
  <c r="H127" i="279"/>
  <c r="G127" i="279" s="1"/>
  <c r="F127" i="279"/>
  <c r="E127" i="279"/>
  <c r="D127" i="279"/>
  <c r="C127" i="279" s="1"/>
  <c r="I126" i="279"/>
  <c r="I15" i="279" s="1"/>
  <c r="G125" i="279"/>
  <c r="C125" i="279"/>
  <c r="G124" i="279"/>
  <c r="C124" i="279"/>
  <c r="G123" i="279"/>
  <c r="C123" i="279"/>
  <c r="J122" i="279"/>
  <c r="I122" i="279"/>
  <c r="H122" i="279"/>
  <c r="G122" i="279" s="1"/>
  <c r="F122" i="279"/>
  <c r="E122" i="279"/>
  <c r="D122" i="279"/>
  <c r="G121" i="279"/>
  <c r="C121" i="279"/>
  <c r="G120" i="279"/>
  <c r="C120" i="279"/>
  <c r="G119" i="279"/>
  <c r="C119" i="279"/>
  <c r="G118" i="279"/>
  <c r="C118" i="279"/>
  <c r="G117" i="279"/>
  <c r="C117" i="279"/>
  <c r="G116" i="279"/>
  <c r="C116" i="279"/>
  <c r="J115" i="279"/>
  <c r="I115" i="279"/>
  <c r="H115" i="279"/>
  <c r="G115" i="279" s="1"/>
  <c r="F115" i="279"/>
  <c r="E115" i="279"/>
  <c r="D115" i="279"/>
  <c r="C115" i="279" s="1"/>
  <c r="G114" i="279"/>
  <c r="C114" i="279"/>
  <c r="G113" i="279"/>
  <c r="C113" i="279"/>
  <c r="G112" i="279"/>
  <c r="C112" i="279"/>
  <c r="G111" i="279"/>
  <c r="C111" i="279"/>
  <c r="G110" i="279"/>
  <c r="C110" i="279"/>
  <c r="G109" i="279"/>
  <c r="C109" i="279"/>
  <c r="J108" i="279"/>
  <c r="I108" i="279"/>
  <c r="H108" i="279"/>
  <c r="G108" i="279" s="1"/>
  <c r="F108" i="279"/>
  <c r="E108" i="279"/>
  <c r="D108" i="279"/>
  <c r="G107" i="279"/>
  <c r="C107" i="279"/>
  <c r="G106" i="279"/>
  <c r="C106" i="279"/>
  <c r="G105" i="279"/>
  <c r="C105" i="279"/>
  <c r="G104" i="279"/>
  <c r="C104" i="279"/>
  <c r="G103" i="279"/>
  <c r="C103" i="279"/>
  <c r="G102" i="279"/>
  <c r="C102" i="279"/>
  <c r="G101" i="279"/>
  <c r="C101" i="279"/>
  <c r="J100" i="279"/>
  <c r="I100" i="279"/>
  <c r="H100" i="279"/>
  <c r="G100" i="279" s="1"/>
  <c r="F100" i="279"/>
  <c r="E100" i="279"/>
  <c r="D100" i="279"/>
  <c r="C100" i="279" s="1"/>
  <c r="G99" i="279"/>
  <c r="C99" i="279"/>
  <c r="G98" i="279"/>
  <c r="C98" i="279"/>
  <c r="J97" i="279"/>
  <c r="I97" i="279"/>
  <c r="H97" i="279"/>
  <c r="G97" i="279" s="1"/>
  <c r="F97" i="279"/>
  <c r="E97" i="279"/>
  <c r="D97" i="279"/>
  <c r="G96" i="279"/>
  <c r="C96" i="279"/>
  <c r="G95" i="279"/>
  <c r="C95" i="279"/>
  <c r="J94" i="279"/>
  <c r="I94" i="279"/>
  <c r="H94" i="279"/>
  <c r="G94" i="279" s="1"/>
  <c r="F94" i="279"/>
  <c r="E94" i="279"/>
  <c r="D94" i="279"/>
  <c r="C94" i="279" s="1"/>
  <c r="G93" i="279"/>
  <c r="C93" i="279"/>
  <c r="G92" i="279"/>
  <c r="C92" i="279"/>
  <c r="J91" i="279"/>
  <c r="I91" i="279"/>
  <c r="H91" i="279"/>
  <c r="G91" i="279" s="1"/>
  <c r="F91" i="279"/>
  <c r="E91" i="279"/>
  <c r="D91" i="279"/>
  <c r="G90" i="279"/>
  <c r="C90" i="279"/>
  <c r="G89" i="279"/>
  <c r="C89" i="279"/>
  <c r="J88" i="279"/>
  <c r="I88" i="279"/>
  <c r="H88" i="279"/>
  <c r="G88" i="279" s="1"/>
  <c r="F88" i="279"/>
  <c r="E88" i="279"/>
  <c r="D88" i="279"/>
  <c r="C88" i="279" s="1"/>
  <c r="G87" i="279"/>
  <c r="C87" i="279"/>
  <c r="G86" i="279"/>
  <c r="C86" i="279"/>
  <c r="J85" i="279"/>
  <c r="I85" i="279"/>
  <c r="H85" i="279"/>
  <c r="G85" i="279" s="1"/>
  <c r="F85" i="279"/>
  <c r="E85" i="279"/>
  <c r="D85" i="279"/>
  <c r="G84" i="279"/>
  <c r="C84" i="279"/>
  <c r="G83" i="279"/>
  <c r="C83" i="279"/>
  <c r="J82" i="279"/>
  <c r="I82" i="279"/>
  <c r="H82" i="279"/>
  <c r="G82" i="279" s="1"/>
  <c r="F82" i="279"/>
  <c r="E82" i="279"/>
  <c r="D82" i="279"/>
  <c r="C82" i="279" s="1"/>
  <c r="G81" i="279"/>
  <c r="C81" i="279"/>
  <c r="G80" i="279"/>
  <c r="J79" i="279"/>
  <c r="I79" i="279"/>
  <c r="H79" i="279"/>
  <c r="F79" i="279"/>
  <c r="E79" i="279"/>
  <c r="D79" i="279"/>
  <c r="C79" i="279" s="1"/>
  <c r="G78" i="279"/>
  <c r="C78" i="279"/>
  <c r="C77" i="279"/>
  <c r="K77" i="279" s="1"/>
  <c r="J76" i="279"/>
  <c r="I76" i="279"/>
  <c r="H76" i="279"/>
  <c r="F76" i="279"/>
  <c r="E76" i="279"/>
  <c r="D76" i="279"/>
  <c r="C76" i="279" s="1"/>
  <c r="G75" i="279"/>
  <c r="C75" i="279"/>
  <c r="G74" i="279"/>
  <c r="C74" i="279"/>
  <c r="J73" i="279"/>
  <c r="I73" i="279"/>
  <c r="H73" i="279"/>
  <c r="F73" i="279"/>
  <c r="E73" i="279"/>
  <c r="D73" i="279"/>
  <c r="C73" i="279" s="1"/>
  <c r="G72" i="279"/>
  <c r="C72" i="279"/>
  <c r="G71" i="279"/>
  <c r="C71" i="279"/>
  <c r="J70" i="279"/>
  <c r="I70" i="279"/>
  <c r="H70" i="279"/>
  <c r="G70" i="279"/>
  <c r="F70" i="279"/>
  <c r="E70" i="279"/>
  <c r="D70" i="279"/>
  <c r="C70" i="279"/>
  <c r="G69" i="279"/>
  <c r="C69" i="279"/>
  <c r="G68" i="279"/>
  <c r="C68" i="279"/>
  <c r="J67" i="279"/>
  <c r="I67" i="279"/>
  <c r="H67" i="279"/>
  <c r="F67" i="279"/>
  <c r="E67" i="279"/>
  <c r="D67" i="279"/>
  <c r="C67" i="279" s="1"/>
  <c r="G66" i="279"/>
  <c r="C66" i="279"/>
  <c r="G65" i="279"/>
  <c r="C65" i="279"/>
  <c r="J64" i="279"/>
  <c r="I64" i="279"/>
  <c r="H64" i="279"/>
  <c r="G64" i="279"/>
  <c r="F64" i="279"/>
  <c r="E64" i="279"/>
  <c r="D64" i="279"/>
  <c r="C64" i="279"/>
  <c r="G63" i="279"/>
  <c r="C63" i="279"/>
  <c r="G62" i="279"/>
  <c r="C62" i="279"/>
  <c r="K62" i="279" s="1"/>
  <c r="G61" i="279"/>
  <c r="C61" i="279"/>
  <c r="G60" i="279"/>
  <c r="C60" i="279"/>
  <c r="K60" i="279" s="1"/>
  <c r="G59" i="279"/>
  <c r="C59" i="279"/>
  <c r="J58" i="279"/>
  <c r="I58" i="279"/>
  <c r="H58" i="279"/>
  <c r="G58" i="279"/>
  <c r="F58" i="279"/>
  <c r="E58" i="279"/>
  <c r="D58" i="279"/>
  <c r="C58" i="279"/>
  <c r="G57" i="279"/>
  <c r="C57" i="279"/>
  <c r="G56" i="279"/>
  <c r="C56" i="279"/>
  <c r="G55" i="279"/>
  <c r="C55" i="279"/>
  <c r="G54" i="279"/>
  <c r="C54" i="279"/>
  <c r="G53" i="279"/>
  <c r="C53" i="279"/>
  <c r="J52" i="279"/>
  <c r="I52" i="279"/>
  <c r="H52" i="279"/>
  <c r="F52" i="279"/>
  <c r="E52" i="279"/>
  <c r="D52" i="279"/>
  <c r="C52" i="279" s="1"/>
  <c r="G51" i="279"/>
  <c r="C51" i="279"/>
  <c r="G50" i="279"/>
  <c r="C50" i="279"/>
  <c r="J49" i="279"/>
  <c r="I49" i="279"/>
  <c r="H49" i="279"/>
  <c r="G49" i="279"/>
  <c r="F49" i="279"/>
  <c r="E49" i="279"/>
  <c r="D49" i="279"/>
  <c r="C49" i="279"/>
  <c r="G48" i="279"/>
  <c r="C48" i="279"/>
  <c r="G47" i="279"/>
  <c r="C47" i="279"/>
  <c r="G46" i="279"/>
  <c r="C46" i="279"/>
  <c r="I45" i="279"/>
  <c r="H45" i="279"/>
  <c r="F45" i="279"/>
  <c r="E45" i="279"/>
  <c r="D45" i="279"/>
  <c r="C45" i="279" s="1"/>
  <c r="G44" i="279"/>
  <c r="C44" i="279"/>
  <c r="G43" i="279"/>
  <c r="C43" i="279"/>
  <c r="J42" i="279"/>
  <c r="I42" i="279"/>
  <c r="H42" i="279"/>
  <c r="G42" i="279"/>
  <c r="F42" i="279"/>
  <c r="E42" i="279"/>
  <c r="D42" i="279"/>
  <c r="C42" i="279"/>
  <c r="G41" i="279"/>
  <c r="C41" i="279"/>
  <c r="G40" i="279"/>
  <c r="C40" i="279"/>
  <c r="G39" i="279"/>
  <c r="C39" i="279"/>
  <c r="G38" i="279"/>
  <c r="C38" i="279"/>
  <c r="G37" i="279"/>
  <c r="C37" i="279"/>
  <c r="J36" i="279"/>
  <c r="I36" i="279"/>
  <c r="H36" i="279"/>
  <c r="F36" i="279"/>
  <c r="E36" i="279"/>
  <c r="D36" i="279"/>
  <c r="C36" i="279" s="1"/>
  <c r="G35" i="279"/>
  <c r="C35" i="279"/>
  <c r="G34" i="279"/>
  <c r="C34" i="279"/>
  <c r="G33" i="279"/>
  <c r="C33" i="279"/>
  <c r="G32" i="279"/>
  <c r="C32" i="279"/>
  <c r="J31" i="279"/>
  <c r="H31" i="279"/>
  <c r="G31" i="279" s="1"/>
  <c r="F31" i="279"/>
  <c r="E31" i="279"/>
  <c r="D31" i="279"/>
  <c r="G30" i="279"/>
  <c r="C30" i="279"/>
  <c r="G29" i="279"/>
  <c r="C29" i="279"/>
  <c r="G28" i="279"/>
  <c r="C28" i="279"/>
  <c r="G27" i="279"/>
  <c r="C27" i="279"/>
  <c r="G26" i="279"/>
  <c r="C26" i="279"/>
  <c r="G25" i="279"/>
  <c r="C25" i="279"/>
  <c r="G24" i="279"/>
  <c r="C24" i="279"/>
  <c r="G23" i="279"/>
  <c r="C23" i="279"/>
  <c r="J22" i="279"/>
  <c r="I22" i="279"/>
  <c r="H22" i="279"/>
  <c r="G22" i="279" s="1"/>
  <c r="F22" i="279"/>
  <c r="E22" i="279"/>
  <c r="D22" i="279"/>
  <c r="C22" i="279" s="1"/>
  <c r="J21" i="279"/>
  <c r="I21" i="279"/>
  <c r="E21" i="279"/>
  <c r="G20" i="279"/>
  <c r="C20" i="279"/>
  <c r="G19" i="279"/>
  <c r="C19" i="279"/>
  <c r="J17" i="279"/>
  <c r="I17" i="279"/>
  <c r="H17" i="279"/>
  <c r="G17" i="279"/>
  <c r="F17" i="279"/>
  <c r="E17" i="279"/>
  <c r="D17" i="279"/>
  <c r="C17" i="279"/>
  <c r="J16" i="279"/>
  <c r="I16" i="279"/>
  <c r="H16" i="279"/>
  <c r="G16" i="279"/>
  <c r="F16" i="279"/>
  <c r="E16" i="279"/>
  <c r="E15" i="279" s="1"/>
  <c r="D16" i="279"/>
  <c r="C16" i="279"/>
  <c r="G14" i="279"/>
  <c r="C14" i="279"/>
  <c r="G13" i="279"/>
  <c r="C13" i="279"/>
  <c r="G12" i="279"/>
  <c r="C12" i="279"/>
  <c r="J11" i="279"/>
  <c r="I11" i="279"/>
  <c r="H11" i="279"/>
  <c r="G11" i="279" s="1"/>
  <c r="F11" i="279"/>
  <c r="F10" i="279" s="1"/>
  <c r="F9" i="279" s="1"/>
  <c r="E11" i="279"/>
  <c r="E10" i="279" s="1"/>
  <c r="E9" i="279" s="1"/>
  <c r="D11" i="279"/>
  <c r="J10" i="279"/>
  <c r="J9" i="279" s="1"/>
  <c r="I10" i="279"/>
  <c r="H10" i="279"/>
  <c r="D10" i="279"/>
  <c r="D9" i="279" s="1"/>
  <c r="I9" i="279"/>
  <c r="J166" i="279" l="1"/>
  <c r="J150" i="279" s="1"/>
  <c r="K16" i="279"/>
  <c r="J126" i="279"/>
  <c r="J15" i="279" s="1"/>
  <c r="C155" i="279"/>
  <c r="D151" i="279"/>
  <c r="K14" i="279"/>
  <c r="C31" i="279"/>
  <c r="F21" i="279"/>
  <c r="F15" i="279" s="1"/>
  <c r="G36" i="279"/>
  <c r="G45" i="279"/>
  <c r="L45" i="279" s="1"/>
  <c r="G52" i="279"/>
  <c r="G67" i="279"/>
  <c r="K67" i="279" s="1"/>
  <c r="K68" i="279"/>
  <c r="K72" i="279"/>
  <c r="G73" i="279"/>
  <c r="K74" i="279"/>
  <c r="G76" i="279"/>
  <c r="G79" i="279"/>
  <c r="L79" i="279" s="1"/>
  <c r="K81" i="279"/>
  <c r="K83" i="279"/>
  <c r="C85" i="279"/>
  <c r="K86" i="279"/>
  <c r="K89" i="279"/>
  <c r="C91" i="279"/>
  <c r="K91" i="279" s="1"/>
  <c r="K92" i="279"/>
  <c r="K95" i="279"/>
  <c r="C97" i="279"/>
  <c r="K99" i="279"/>
  <c r="K101" i="279"/>
  <c r="C108" i="279"/>
  <c r="K108" i="279" s="1"/>
  <c r="K110" i="279"/>
  <c r="K111" i="279"/>
  <c r="K112" i="279"/>
  <c r="K113" i="279"/>
  <c r="K114" i="279"/>
  <c r="K116" i="279"/>
  <c r="K120" i="279"/>
  <c r="C122" i="279"/>
  <c r="K122" i="279" s="1"/>
  <c r="K124" i="279"/>
  <c r="K125" i="279"/>
  <c r="L129" i="279"/>
  <c r="L130" i="279"/>
  <c r="L131" i="279"/>
  <c r="K135" i="279"/>
  <c r="K139" i="279"/>
  <c r="C140" i="279"/>
  <c r="E151" i="279"/>
  <c r="K327" i="279"/>
  <c r="K330" i="279"/>
  <c r="K351" i="279"/>
  <c r="F126" i="279"/>
  <c r="K141" i="279"/>
  <c r="K145" i="279"/>
  <c r="C146" i="279"/>
  <c r="L146" i="279" s="1"/>
  <c r="C152" i="279"/>
  <c r="G160" i="279"/>
  <c r="K160" i="279" s="1"/>
  <c r="K161" i="279"/>
  <c r="K165" i="279"/>
  <c r="G167" i="279"/>
  <c r="K167" i="279" s="1"/>
  <c r="K168" i="279"/>
  <c r="K172" i="279"/>
  <c r="G173" i="279"/>
  <c r="K174" i="279"/>
  <c r="L175" i="279"/>
  <c r="K178" i="279"/>
  <c r="G180" i="279"/>
  <c r="G188" i="279"/>
  <c r="K188" i="279" s="1"/>
  <c r="K189" i="279"/>
  <c r="K192" i="279"/>
  <c r="L193" i="279"/>
  <c r="K196" i="279"/>
  <c r="G214" i="279"/>
  <c r="L216" i="279"/>
  <c r="L219" i="279"/>
  <c r="G220" i="279"/>
  <c r="L220" i="279" s="1"/>
  <c r="L222" i="279"/>
  <c r="G223" i="279"/>
  <c r="L223" i="279" s="1"/>
  <c r="L225" i="279"/>
  <c r="G226" i="279"/>
  <c r="L226" i="279" s="1"/>
  <c r="L228" i="279"/>
  <c r="G229" i="279"/>
  <c r="L229" i="279" s="1"/>
  <c r="L231" i="279"/>
  <c r="G234" i="279"/>
  <c r="L234" i="279" s="1"/>
  <c r="G243" i="279"/>
  <c r="K262" i="279"/>
  <c r="C264" i="279"/>
  <c r="L266" i="279"/>
  <c r="K269" i="279"/>
  <c r="L273" i="279"/>
  <c r="L276" i="279"/>
  <c r="L277" i="279"/>
  <c r="G278" i="279"/>
  <c r="L280" i="279"/>
  <c r="K284" i="279"/>
  <c r="K287" i="279"/>
  <c r="C293" i="279"/>
  <c r="G300" i="279"/>
  <c r="K300" i="279" s="1"/>
  <c r="K302" i="279"/>
  <c r="C324" i="279"/>
  <c r="L324" i="279" s="1"/>
  <c r="D333" i="279"/>
  <c r="H333" i="279"/>
  <c r="G333" i="279" s="1"/>
  <c r="C334" i="279"/>
  <c r="E333" i="279"/>
  <c r="I333" i="279"/>
  <c r="C342" i="279"/>
  <c r="L342" i="279" s="1"/>
  <c r="D346" i="279"/>
  <c r="C347" i="279"/>
  <c r="L347" i="279" s="1"/>
  <c r="K349" i="279"/>
  <c r="K350" i="279"/>
  <c r="K352" i="279"/>
  <c r="F166" i="279"/>
  <c r="F150" i="279" s="1"/>
  <c r="C213" i="279"/>
  <c r="K217" i="279"/>
  <c r="I213" i="279"/>
  <c r="G213" i="279" s="1"/>
  <c r="G271" i="279"/>
  <c r="C271" i="279"/>
  <c r="L271" i="279" s="1"/>
  <c r="G285" i="279"/>
  <c r="C285" i="279"/>
  <c r="L285" i="279" s="1"/>
  <c r="G10" i="279"/>
  <c r="K10" i="279" s="1"/>
  <c r="K12" i="279"/>
  <c r="L13" i="279"/>
  <c r="K19" i="279"/>
  <c r="K20" i="279"/>
  <c r="L24" i="279"/>
  <c r="L25" i="279"/>
  <c r="L26" i="279"/>
  <c r="L27" i="279"/>
  <c r="L28" i="279"/>
  <c r="L29" i="279"/>
  <c r="L30" i="279"/>
  <c r="K32" i="279"/>
  <c r="K38" i="279"/>
  <c r="K39" i="279"/>
  <c r="K40" i="279"/>
  <c r="K41" i="279"/>
  <c r="K43" i="279"/>
  <c r="K47" i="279"/>
  <c r="K48" i="279"/>
  <c r="K50" i="279"/>
  <c r="L52" i="279"/>
  <c r="K54" i="279"/>
  <c r="K55" i="279"/>
  <c r="K56" i="279"/>
  <c r="K57" i="279"/>
  <c r="K65" i="279"/>
  <c r="L66" i="279"/>
  <c r="K153" i="279"/>
  <c r="L154" i="279"/>
  <c r="K158" i="279"/>
  <c r="L159" i="279"/>
  <c r="L180" i="279"/>
  <c r="K182" i="279"/>
  <c r="K183" i="279"/>
  <c r="K185" i="279"/>
  <c r="L187" i="279"/>
  <c r="K198" i="279"/>
  <c r="K199" i="279"/>
  <c r="K201" i="279"/>
  <c r="K202" i="279"/>
  <c r="K204" i="279"/>
  <c r="K205" i="279"/>
  <c r="K207" i="279"/>
  <c r="K208" i="279"/>
  <c r="K210" i="279"/>
  <c r="K212" i="279"/>
  <c r="K216" i="279"/>
  <c r="K218" i="279"/>
  <c r="K236" i="279"/>
  <c r="K237" i="279"/>
  <c r="K238" i="279"/>
  <c r="K239" i="279"/>
  <c r="K240" i="279"/>
  <c r="K241" i="279"/>
  <c r="K242" i="279"/>
  <c r="K245" i="279"/>
  <c r="K246" i="279"/>
  <c r="K247" i="279"/>
  <c r="K248" i="279"/>
  <c r="K249" i="279"/>
  <c r="K250" i="279"/>
  <c r="K251" i="279"/>
  <c r="K252" i="279"/>
  <c r="K253" i="279"/>
  <c r="K255" i="279"/>
  <c r="K326" i="279"/>
  <c r="K336" i="279"/>
  <c r="L344" i="279"/>
  <c r="C278" i="279"/>
  <c r="G264" i="279"/>
  <c r="K264" i="279" s="1"/>
  <c r="J233" i="279"/>
  <c r="J232" i="279" s="1"/>
  <c r="C300" i="279"/>
  <c r="I233" i="279"/>
  <c r="I232" i="279" s="1"/>
  <c r="G257" i="279"/>
  <c r="L257" i="279" s="1"/>
  <c r="H233" i="279"/>
  <c r="G233" i="279" s="1"/>
  <c r="C257" i="279"/>
  <c r="F233" i="279"/>
  <c r="F232" i="279" s="1"/>
  <c r="E233" i="279"/>
  <c r="E232" i="279" s="1"/>
  <c r="C307" i="279"/>
  <c r="D233" i="279"/>
  <c r="D232" i="279" s="1"/>
  <c r="G307" i="279"/>
  <c r="K17" i="279"/>
  <c r="H9" i="279"/>
  <c r="K13" i="279"/>
  <c r="L19" i="279"/>
  <c r="L20" i="279"/>
  <c r="K22" i="279"/>
  <c r="K23" i="279"/>
  <c r="L33" i="279"/>
  <c r="L34" i="279"/>
  <c r="L35" i="279"/>
  <c r="K37" i="279"/>
  <c r="L38" i="279"/>
  <c r="L40" i="279"/>
  <c r="K44" i="279"/>
  <c r="K46" i="279"/>
  <c r="L47" i="279"/>
  <c r="K51" i="279"/>
  <c r="K53" i="279"/>
  <c r="L54" i="279"/>
  <c r="K59" i="279"/>
  <c r="K61" i="279"/>
  <c r="K63" i="279"/>
  <c r="K66" i="279"/>
  <c r="K69" i="279"/>
  <c r="K71" i="279"/>
  <c r="L73" i="279"/>
  <c r="K75" i="279"/>
  <c r="L76" i="279"/>
  <c r="L81" i="279"/>
  <c r="L84" i="279"/>
  <c r="K87" i="279"/>
  <c r="L90" i="279"/>
  <c r="K93" i="279"/>
  <c r="L96" i="279"/>
  <c r="K98" i="279"/>
  <c r="L99" i="279"/>
  <c r="L103" i="279"/>
  <c r="L104" i="279"/>
  <c r="L105" i="279"/>
  <c r="L106" i="279"/>
  <c r="L107" i="279"/>
  <c r="K109" i="279"/>
  <c r="L110" i="279"/>
  <c r="L111" i="279"/>
  <c r="L112" i="279"/>
  <c r="L113" i="279"/>
  <c r="L114" i="279"/>
  <c r="K58" i="279"/>
  <c r="K82" i="279"/>
  <c r="K88" i="279"/>
  <c r="K94" i="279"/>
  <c r="K115" i="279"/>
  <c r="K127" i="279"/>
  <c r="K133" i="279"/>
  <c r="K137" i="279"/>
  <c r="K143" i="279"/>
  <c r="K254" i="279"/>
  <c r="K325" i="279"/>
  <c r="L326" i="279"/>
  <c r="K335" i="279"/>
  <c r="L336" i="279"/>
  <c r="L117" i="279"/>
  <c r="L118" i="279"/>
  <c r="K119" i="279"/>
  <c r="L121" i="279"/>
  <c r="K123" i="279"/>
  <c r="L124" i="279"/>
  <c r="L125" i="279"/>
  <c r="K129" i="279"/>
  <c r="K130" i="279"/>
  <c r="K131" i="279"/>
  <c r="K134" i="279"/>
  <c r="K136" i="279"/>
  <c r="K138" i="279"/>
  <c r="K142" i="279"/>
  <c r="K144" i="279"/>
  <c r="L148" i="279"/>
  <c r="L149" i="279"/>
  <c r="K154" i="279"/>
  <c r="K156" i="279"/>
  <c r="K159" i="279"/>
  <c r="K162" i="279"/>
  <c r="K164" i="279"/>
  <c r="K169" i="279"/>
  <c r="K171" i="279"/>
  <c r="L173" i="279"/>
  <c r="K175" i="279"/>
  <c r="K177" i="279"/>
  <c r="L178" i="279"/>
  <c r="K179" i="279"/>
  <c r="K181" i="279"/>
  <c r="L182" i="279"/>
  <c r="K186" i="279"/>
  <c r="K187" i="279"/>
  <c r="K190" i="279"/>
  <c r="K193" i="279"/>
  <c r="K195" i="279"/>
  <c r="L196" i="279"/>
  <c r="K197" i="279"/>
  <c r="L200" i="279"/>
  <c r="L203" i="279"/>
  <c r="L206" i="279"/>
  <c r="L209" i="279"/>
  <c r="K211" i="279"/>
  <c r="K215" i="279"/>
  <c r="K235" i="279"/>
  <c r="L236" i="279"/>
  <c r="L237" i="279"/>
  <c r="L238" i="279"/>
  <c r="L239" i="279"/>
  <c r="L240" i="279"/>
  <c r="L241" i="279"/>
  <c r="K244" i="279"/>
  <c r="L245" i="279"/>
  <c r="L246" i="279"/>
  <c r="L247" i="279"/>
  <c r="L248" i="279"/>
  <c r="L249" i="279"/>
  <c r="L250" i="279"/>
  <c r="L251" i="279"/>
  <c r="L252" i="279"/>
  <c r="L253" i="279"/>
  <c r="L256" i="279"/>
  <c r="L259" i="279"/>
  <c r="K263" i="279"/>
  <c r="K270" i="279"/>
  <c r="K283" i="279"/>
  <c r="L298" i="279"/>
  <c r="K306" i="279"/>
  <c r="K312" i="279"/>
  <c r="K314" i="279"/>
  <c r="K315" i="279"/>
  <c r="K316" i="279"/>
  <c r="K328" i="279"/>
  <c r="K331" i="279"/>
  <c r="K337" i="279"/>
  <c r="K339" i="279"/>
  <c r="L56" i="279"/>
  <c r="L287" i="279"/>
  <c r="K285" i="279"/>
  <c r="L102" i="279"/>
  <c r="K100" i="279"/>
  <c r="C10" i="279"/>
  <c r="C9" i="279" s="1"/>
  <c r="C11" i="279"/>
  <c r="L11" i="279" s="1"/>
  <c r="L14" i="279"/>
  <c r="G9" i="279"/>
  <c r="L10" i="279"/>
  <c r="L36" i="279"/>
  <c r="K36" i="279"/>
  <c r="K31" i="279"/>
  <c r="L31" i="279"/>
  <c r="L16" i="279"/>
  <c r="L17" i="279"/>
  <c r="D21" i="279"/>
  <c r="H21" i="279"/>
  <c r="L22" i="279"/>
  <c r="K24" i="279"/>
  <c r="K25" i="279"/>
  <c r="K26" i="279"/>
  <c r="K27" i="279"/>
  <c r="K28" i="279"/>
  <c r="K29" i="279"/>
  <c r="K30" i="279"/>
  <c r="K33" i="279"/>
  <c r="K34" i="279"/>
  <c r="K35" i="279"/>
  <c r="L39" i="279"/>
  <c r="L41" i="279"/>
  <c r="L42" i="279"/>
  <c r="K42" i="279"/>
  <c r="L44" i="279"/>
  <c r="L48" i="279"/>
  <c r="L49" i="279"/>
  <c r="K49" i="279"/>
  <c r="L51" i="279"/>
  <c r="K52" i="279"/>
  <c r="L55" i="279"/>
  <c r="L57" i="279"/>
  <c r="L69" i="279"/>
  <c r="L70" i="279"/>
  <c r="K70" i="279"/>
  <c r="L72" i="279"/>
  <c r="K73" i="279"/>
  <c r="K76" i="279"/>
  <c r="K85" i="279"/>
  <c r="L97" i="279"/>
  <c r="K97" i="279"/>
  <c r="L108" i="279"/>
  <c r="L122" i="279"/>
  <c r="K140" i="279"/>
  <c r="K146" i="279"/>
  <c r="L64" i="279"/>
  <c r="K64" i="279"/>
  <c r="L78" i="279"/>
  <c r="K78" i="279"/>
  <c r="K79" i="279"/>
  <c r="L152" i="279"/>
  <c r="K152" i="279"/>
  <c r="L82" i="279"/>
  <c r="K84" i="279"/>
  <c r="L88" i="279"/>
  <c r="K90" i="279"/>
  <c r="L94" i="279"/>
  <c r="K96" i="279"/>
  <c r="L100" i="279"/>
  <c r="K102" i="279"/>
  <c r="K103" i="279"/>
  <c r="K104" i="279"/>
  <c r="K105" i="279"/>
  <c r="K106" i="279"/>
  <c r="K107" i="279"/>
  <c r="L115" i="279"/>
  <c r="K117" i="279"/>
  <c r="K118" i="279"/>
  <c r="K121" i="279"/>
  <c r="D126" i="279"/>
  <c r="C126" i="279" s="1"/>
  <c r="H126" i="279"/>
  <c r="G126" i="279" s="1"/>
  <c r="L127" i="279"/>
  <c r="K148" i="279"/>
  <c r="K149" i="279"/>
  <c r="H155" i="279"/>
  <c r="L160" i="279"/>
  <c r="L162" i="279"/>
  <c r="L163" i="279"/>
  <c r="K163" i="279"/>
  <c r="L165" i="279"/>
  <c r="L167" i="279"/>
  <c r="L169" i="279"/>
  <c r="E166" i="279"/>
  <c r="E150" i="279" s="1"/>
  <c r="L170" i="279"/>
  <c r="I166" i="279"/>
  <c r="K170" i="279"/>
  <c r="L172" i="279"/>
  <c r="K173" i="279"/>
  <c r="L179" i="279"/>
  <c r="K180" i="279"/>
  <c r="L183" i="279"/>
  <c r="L184" i="279"/>
  <c r="K184" i="279"/>
  <c r="L186" i="279"/>
  <c r="L190" i="279"/>
  <c r="K191" i="279"/>
  <c r="L197" i="279"/>
  <c r="L198" i="279"/>
  <c r="L201" i="279"/>
  <c r="L204" i="279"/>
  <c r="L207" i="279"/>
  <c r="L214" i="279"/>
  <c r="K214" i="279"/>
  <c r="K220" i="279"/>
  <c r="K223" i="279"/>
  <c r="K226" i="279"/>
  <c r="K229" i="279"/>
  <c r="K234" i="279"/>
  <c r="L243" i="279"/>
  <c r="K243" i="279"/>
  <c r="K257" i="279"/>
  <c r="L157" i="279"/>
  <c r="K157" i="279"/>
  <c r="G166" i="279"/>
  <c r="L176" i="279"/>
  <c r="K176" i="279"/>
  <c r="L194" i="279"/>
  <c r="K194" i="279"/>
  <c r="K271" i="279"/>
  <c r="L278" i="279"/>
  <c r="K278" i="279"/>
  <c r="K200" i="279"/>
  <c r="K203" i="279"/>
  <c r="K206" i="279"/>
  <c r="K209" i="279"/>
  <c r="L217" i="279"/>
  <c r="K219" i="279"/>
  <c r="K222" i="279"/>
  <c r="K225" i="279"/>
  <c r="K228" i="279"/>
  <c r="K231" i="279"/>
  <c r="L254" i="279"/>
  <c r="K256" i="279"/>
  <c r="K259" i="279"/>
  <c r="L264" i="279"/>
  <c r="K273" i="279"/>
  <c r="K276" i="279"/>
  <c r="K277" i="279"/>
  <c r="K280" i="279"/>
  <c r="K292" i="279"/>
  <c r="L295" i="279"/>
  <c r="L299" i="279"/>
  <c r="K307" i="279"/>
  <c r="K324" i="279"/>
  <c r="L334" i="279"/>
  <c r="K334" i="279"/>
  <c r="K342" i="279"/>
  <c r="G341" i="279"/>
  <c r="G345" i="279"/>
  <c r="K347" i="279"/>
  <c r="L293" i="279"/>
  <c r="K293" i="279"/>
  <c r="L314" i="279"/>
  <c r="L315" i="279"/>
  <c r="K317" i="279"/>
  <c r="K318" i="279"/>
  <c r="K319" i="279"/>
  <c r="K320" i="279"/>
  <c r="K321" i="279"/>
  <c r="K322" i="279"/>
  <c r="K323" i="279"/>
  <c r="L327" i="279"/>
  <c r="L330" i="279"/>
  <c r="K332" i="279"/>
  <c r="K344" i="279"/>
  <c r="L351" i="279"/>
  <c r="K353" i="279"/>
  <c r="L213" i="279" l="1"/>
  <c r="K213" i="279"/>
  <c r="L300" i="279"/>
  <c r="C166" i="279"/>
  <c r="L188" i="279"/>
  <c r="I150" i="279"/>
  <c r="L67" i="279"/>
  <c r="K45" i="279"/>
  <c r="K11" i="279"/>
  <c r="F354" i="279"/>
  <c r="D363" i="279" s="1"/>
  <c r="G232" i="279"/>
  <c r="K232" i="279" s="1"/>
  <c r="J354" i="279"/>
  <c r="E363" i="279" s="1"/>
  <c r="G363" i="279" s="1"/>
  <c r="C346" i="279"/>
  <c r="D345" i="279"/>
  <c r="C333" i="279"/>
  <c r="K333" i="279" s="1"/>
  <c r="C151" i="279"/>
  <c r="D150" i="279"/>
  <c r="H232" i="279"/>
  <c r="C233" i="279"/>
  <c r="C232" i="279" s="1"/>
  <c r="I354" i="279"/>
  <c r="E362" i="279" s="1"/>
  <c r="E354" i="279"/>
  <c r="D362" i="279" s="1"/>
  <c r="L307" i="279"/>
  <c r="L233" i="279"/>
  <c r="L341" i="279"/>
  <c r="K341" i="279"/>
  <c r="G340" i="279"/>
  <c r="K166" i="279"/>
  <c r="L166" i="279"/>
  <c r="G21" i="279"/>
  <c r="H15" i="279"/>
  <c r="K9" i="279"/>
  <c r="L9" i="279"/>
  <c r="G155" i="279"/>
  <c r="H151" i="279"/>
  <c r="K126" i="279"/>
  <c r="L126" i="279"/>
  <c r="D15" i="279"/>
  <c r="D354" i="279" s="1"/>
  <c r="D361" i="279" s="1"/>
  <c r="C21" i="279"/>
  <c r="C15" i="279" s="1"/>
  <c r="L232" i="279" l="1"/>
  <c r="F363" i="279"/>
  <c r="C345" i="279"/>
  <c r="K346" i="279"/>
  <c r="L346" i="279"/>
  <c r="C354" i="279"/>
  <c r="D359" i="279" s="1"/>
  <c r="C150" i="279"/>
  <c r="L333" i="279"/>
  <c r="K233" i="279"/>
  <c r="G362" i="279"/>
  <c r="F362" i="279"/>
  <c r="K155" i="279"/>
  <c r="L155" i="279"/>
  <c r="H150" i="279"/>
  <c r="H354" i="279" s="1"/>
  <c r="E361" i="279" s="1"/>
  <c r="G151" i="279"/>
  <c r="K21" i="279"/>
  <c r="G15" i="279"/>
  <c r="L21" i="279"/>
  <c r="L340" i="279"/>
  <c r="K340" i="279"/>
  <c r="L345" i="279" l="1"/>
  <c r="K345" i="279"/>
  <c r="G361" i="279"/>
  <c r="F361" i="279"/>
  <c r="K15" i="279"/>
  <c r="L15" i="279"/>
  <c r="L151" i="279"/>
  <c r="K151" i="279"/>
  <c r="G150" i="279"/>
  <c r="G354" i="279" s="1"/>
  <c r="L150" i="279" l="1"/>
  <c r="K150" i="279"/>
  <c r="L354" i="279"/>
  <c r="E359" i="279"/>
  <c r="K354" i="279"/>
  <c r="F359" i="279" l="1"/>
  <c r="G359" i="279"/>
</calcChain>
</file>

<file path=xl/sharedStrings.xml><?xml version="1.0" encoding="utf-8"?>
<sst xmlns="http://schemas.openxmlformats.org/spreadsheetml/2006/main" count="452" uniqueCount="299">
  <si>
    <t>Другие вопросы в области национальной экономики</t>
  </si>
  <si>
    <t>Всего</t>
  </si>
  <si>
    <t>в том числе</t>
  </si>
  <si>
    <t>ФБ</t>
  </si>
  <si>
    <t>РБ</t>
  </si>
  <si>
    <t>ГБ</t>
  </si>
  <si>
    <t xml:space="preserve">     Дошкольное образование</t>
  </si>
  <si>
    <t>НАЦИОНАЛЬНАЯ ЭКОНОМИКА - ВСЕГО</t>
  </si>
  <si>
    <t>ОБРАЗОВАНИЕ - ВСЕГО</t>
  </si>
  <si>
    <t>Наименование расходов</t>
  </si>
  <si>
    <t>Информация</t>
  </si>
  <si>
    <t>Главные распорядители и получатели средств бюджета</t>
  </si>
  <si>
    <t xml:space="preserve">УАиГ </t>
  </si>
  <si>
    <t>(рублей)</t>
  </si>
  <si>
    <t>ФИЗИЧЕСКАЯ КУЛЬТУРА И СПОРТ - ВСЕГО</t>
  </si>
  <si>
    <t>Дорожное хозяйство (дорожные фонды)</t>
  </si>
  <si>
    <t>Общее образование</t>
  </si>
  <si>
    <t xml:space="preserve">в том числе:                                      </t>
  </si>
  <si>
    <t>ФАКТ</t>
  </si>
  <si>
    <t>ПЛАН</t>
  </si>
  <si>
    <t>Отклонение</t>
  </si>
  <si>
    <t>Сумма</t>
  </si>
  <si>
    <t>%</t>
  </si>
  <si>
    <t>в том числе:</t>
  </si>
  <si>
    <t xml:space="preserve">в том числе:                                   </t>
  </si>
  <si>
    <t>Модернизация инженерно-технических и коммунальных сетей Красной Площади г.Чебоксары</t>
  </si>
  <si>
    <t xml:space="preserve">в том числе: </t>
  </si>
  <si>
    <t xml:space="preserve">Реконструкция стадиона «Волга» города Чебоксары, ул. Коллективная, 3 </t>
  </si>
  <si>
    <t>У ЖКХ    ЭТи С</t>
  </si>
  <si>
    <t>Реконструкция Московского моста с расширением проезжей части до 6 полос в г.Чебоксары</t>
  </si>
  <si>
    <t>Строительство городского кладбища № 17 в районе дер.Яуши г.Чебоксары</t>
  </si>
  <si>
    <t xml:space="preserve">% выполнения плана </t>
  </si>
  <si>
    <t>ЖИЛИЩНО - КОММУНАЛЬНОЕ ХОЗЯЙСТВО - ВСЕГО</t>
  </si>
  <si>
    <t>Жилищное хозяйство</t>
  </si>
  <si>
    <t>Коммунальное хозяйство</t>
  </si>
  <si>
    <t>Благоустройство</t>
  </si>
  <si>
    <t xml:space="preserve">Массовый спорт </t>
  </si>
  <si>
    <t>Отклонение от плана на год</t>
  </si>
  <si>
    <t>ИТОГО ЗА ГОД ПО АДРЕСНОЙ                                         ИНВЕСТИЦИОННОЙ ПРОГРАММЕ</t>
  </si>
  <si>
    <t>Лукина 23-51-32</t>
  </si>
  <si>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</si>
  <si>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Строительство транспортной инфраструктуры этноэкологического комплекса "Амазония" г. Чебоксары</t>
  </si>
  <si>
    <t xml:space="preserve">Строительство жилья  для граждан по решению судов </t>
  </si>
  <si>
    <t xml:space="preserve"> 04 09  Ч2104S4220 414 310 (И03S01)</t>
  </si>
  <si>
    <t>Строительство автодороги по ул.Н.Рождественского от ул.Гагарина</t>
  </si>
  <si>
    <t>Строительство автодороги по ул.Ярмарочная</t>
  </si>
  <si>
    <t>Строительство перекрестка ул.Гагарина — ул.Цивильская, г. Чебоксары</t>
  </si>
  <si>
    <t>05 03 Ц110277430 414 310 (S16)</t>
  </si>
  <si>
    <r>
      <t xml:space="preserve">проектные и изыскательские работы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04 09  Ч210474220 414 226 (S02)</t>
    </r>
  </si>
  <si>
    <r>
      <t xml:space="preserve">проектные и изыскательские работы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04 09  Ч210474220 414 226 (S03)</t>
    </r>
  </si>
  <si>
    <r>
      <t xml:space="preserve">проектные и изыскательские работы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04 09  Ч210474220 414 226 (S04)</t>
    </r>
  </si>
  <si>
    <t>Реконструкция автомобильной дороги по ул. Пристанционная от Базового проезда до Республиканского центра зимних видов спорта</t>
  </si>
  <si>
    <t>Дополнительное образование детей</t>
  </si>
  <si>
    <t xml:space="preserve">УКСиР </t>
  </si>
  <si>
    <t>У ЖКХи Б</t>
  </si>
  <si>
    <t>КУЛЬТУРА, КИНЕМАТОГРАФИЯ - ВСЕГО</t>
  </si>
  <si>
    <t xml:space="preserve">    Культура</t>
  </si>
  <si>
    <t>Строительство участка автомобильной дороги по проезду Соляное (до железнодорожного переезда)</t>
  </si>
  <si>
    <r>
      <t xml:space="preserve">проектные и изыскательские работы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04 09  Ч210474220 414 226 (S65)</t>
    </r>
  </si>
  <si>
    <r>
      <t xml:space="preserve">проектные и изыскательские работы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04 09  Ч210474220 414 226 (S66)</t>
    </r>
  </si>
  <si>
    <t>Строительство участка автомобильной дороги по проезду Соляное с выходом на Марпосадское шоссе (после железнодорожного переезда)</t>
  </si>
  <si>
    <r>
      <t xml:space="preserve">проектные и изыскательские работы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04 09  Ч210474220 414 226 (S69)</t>
    </r>
  </si>
  <si>
    <t>Приобретение земельного участка для расширения кладбища</t>
  </si>
  <si>
    <t>05 03 Ц110277430 412 330</t>
  </si>
  <si>
    <t xml:space="preserve">ЧГКИ   </t>
  </si>
  <si>
    <t xml:space="preserve">Строительство инженерной инфраструктуры индустриального парка г. Чебоксары (II очередь)
</t>
  </si>
  <si>
    <r>
      <t xml:space="preserve">проектные и изыскательские работы                         </t>
    </r>
    <r>
      <rPr>
        <b/>
        <sz val="18"/>
        <rFont val="Times New Roman"/>
        <family val="1"/>
        <charset val="204"/>
      </rPr>
      <t xml:space="preserve">   </t>
    </r>
    <r>
      <rPr>
        <b/>
        <i/>
        <sz val="18"/>
        <rFont val="Times New Roman"/>
        <family val="1"/>
        <charset val="204"/>
      </rPr>
      <t xml:space="preserve"> 11 02 Ц510371460 414 226 (S3</t>
    </r>
    <r>
      <rPr>
        <b/>
        <sz val="18"/>
        <rFont val="Times New Roman"/>
        <family val="1"/>
        <charset val="204"/>
      </rPr>
      <t>1)</t>
    </r>
  </si>
  <si>
    <t xml:space="preserve"> 04 09  Ч2104S4220 414 310 (И03-01)</t>
  </si>
  <si>
    <r>
      <t xml:space="preserve">проектные и изыскательские работы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04 09 Ц4403S1103 414 226 (И32S01)</t>
    </r>
  </si>
  <si>
    <t>Строительство ливневых очистных сооружений в районе Калининского микрорайона "Грязевская стрелка"</t>
  </si>
  <si>
    <t>ОБЩЕГОСУДАРСТВЕННЫЕ ВОПРОСЫ - ВСЕГО</t>
  </si>
  <si>
    <t>Другие общегосударственные вопросы</t>
  </si>
  <si>
    <t>Реконструкция 2-этажного здания под многофункциональный центр по ул. Эльгера, 18 в г. Чебоксары</t>
  </si>
  <si>
    <t xml:space="preserve">Строительство регионального центра по хоккею при БОУ ЧР "Чувашский кадетский корпус Приволжского федерального округа имени Героя Советского Союза А.В. Кочетова", расположенного по Эгерскому бульвару г. Чебоксары </t>
  </si>
  <si>
    <t>Строительство третьего транспортного полукольца</t>
  </si>
  <si>
    <t xml:space="preserve"> 04 09 Ц4403S1103 414 310 (И32S01)</t>
  </si>
  <si>
    <t>План на 2018 год</t>
  </si>
  <si>
    <t>Транспорт</t>
  </si>
  <si>
    <t>Строительство стоянок водного такси</t>
  </si>
  <si>
    <t>04 08 Ч220477790 414 310 (S77)</t>
  </si>
  <si>
    <r>
      <t xml:space="preserve">проектные и изыскательские работы                                   </t>
    </r>
    <r>
      <rPr>
        <b/>
        <i/>
        <sz val="18"/>
        <rFont val="Times New Roman"/>
        <family val="1"/>
        <charset val="204"/>
      </rPr>
      <t xml:space="preserve">  04 09  Ч2104S4220 414 226 (И03S05)</t>
    </r>
  </si>
  <si>
    <t>Реконструкция автомобильной дороги по ул. Гражданская (от кольца по ул. Гражданская до ул. Социалистическая)</t>
  </si>
  <si>
    <r>
      <t xml:space="preserve">проектные и изыскательские работы                                        </t>
    </r>
    <r>
      <rPr>
        <b/>
        <i/>
        <sz val="18"/>
        <rFont val="Times New Roman"/>
        <family val="1"/>
        <charset val="204"/>
      </rPr>
      <t xml:space="preserve">  04 09  Ч210474220 414 226 (S78)</t>
    </r>
  </si>
  <si>
    <t>Реконструкция автомобильной дороги по ул. Пушкина</t>
  </si>
  <si>
    <r>
      <t xml:space="preserve">проектные и изыскательские работы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>04 09  Ч210474220 414 226 (S79)</t>
    </r>
  </si>
  <si>
    <t>Строительство  автодороги по бульвару Солнечный в микрорайоне "Солнечный" г.Чебоксары</t>
  </si>
  <si>
    <t>Строительство автомобильной дороги по ул. А.Асламаса в 14 мкр г.Чебоксары</t>
  </si>
  <si>
    <r>
      <t xml:space="preserve">проектные и изыскательские работы                                                          </t>
    </r>
    <r>
      <rPr>
        <b/>
        <i/>
        <sz val="18"/>
        <color theme="1"/>
        <rFont val="Times New Roman"/>
        <family val="1"/>
        <charset val="204"/>
      </rPr>
      <t>04 08 Ч220477790 414 226 (S77)</t>
    </r>
  </si>
  <si>
    <r>
      <t xml:space="preserve">проектные и изыскательские работы                          </t>
    </r>
    <r>
      <rPr>
        <b/>
        <i/>
        <sz val="18"/>
        <rFont val="Times New Roman"/>
        <family val="1"/>
        <charset val="204"/>
      </rPr>
      <t xml:space="preserve">     05 02 Ц1102L1112 414 226 (L03)</t>
    </r>
  </si>
  <si>
    <t>Строительство внутрипоселковых газораспределительных сетей в пос. Сосновка</t>
  </si>
  <si>
    <r>
      <t xml:space="preserve">проектные и изыскательские работы                          </t>
    </r>
    <r>
      <rPr>
        <b/>
        <i/>
        <sz val="18"/>
        <rFont val="Times New Roman"/>
        <family val="1"/>
        <charset val="204"/>
      </rPr>
      <t xml:space="preserve">     05 02 Ц110472840 414 226 (S61) </t>
    </r>
  </si>
  <si>
    <r>
      <t xml:space="preserve">проектные и изыскательские работы                                  </t>
    </r>
    <r>
      <rPr>
        <b/>
        <i/>
        <sz val="18"/>
        <rFont val="Times New Roman"/>
        <family val="1"/>
        <charset val="204"/>
      </rPr>
      <t xml:space="preserve">   05 02 Ц140473010 414 226 (S80)</t>
    </r>
  </si>
  <si>
    <t>Реконструкция и техническое перевооружение тепловых сетей города Чебоксары</t>
  </si>
  <si>
    <t>05 02 Ц140477570 414 310 (S75)</t>
  </si>
  <si>
    <t>Строительство и реконструкция тепловых сетей г.Чебоксары</t>
  </si>
  <si>
    <t>05 02 Ц140477570 414 310 (S76)</t>
  </si>
  <si>
    <t>Строительство отводящего коллектора р.Кайбулка и его притоков от улицы Гагарина до ул. Калинина в городе Чебоксары</t>
  </si>
  <si>
    <t>05 02 Ц180173080 414 310 (S81)</t>
  </si>
  <si>
    <t>Восстановление водовыпуска сети ливневой канализации, транспортирующий поверхностные стоки с территории промышленных предприятий, расположенных по пр. И. Яковлева, Президентского бульвара и ул. Гладкова с продлением его до р. Трусиха</t>
  </si>
  <si>
    <r>
      <t xml:space="preserve">проектные и изыскательские работы                                  </t>
    </r>
    <r>
      <rPr>
        <b/>
        <i/>
        <sz val="18"/>
        <rFont val="Times New Roman"/>
        <family val="1"/>
        <charset val="204"/>
      </rPr>
      <t xml:space="preserve">   05 02 Ц180173080 414 226 (S82)</t>
    </r>
  </si>
  <si>
    <t>Благоустройство Московской набережной</t>
  </si>
  <si>
    <t xml:space="preserve">Благоустройство территории от Свято-Троицкого монастыря до участка 1-го этапа реконструкции Московской набережной                                                                 </t>
  </si>
  <si>
    <t>Благоустройство " Кадетского парка (1- очередь)</t>
  </si>
  <si>
    <t>Строительство детского сада на 140 мест  в 14 мкр. в НЮР</t>
  </si>
  <si>
    <r>
      <t xml:space="preserve">проектные и изыскательские работы                       </t>
    </r>
    <r>
      <rPr>
        <b/>
        <i/>
        <sz val="18"/>
        <rFont val="Times New Roman"/>
        <family val="1"/>
        <charset val="204"/>
      </rPr>
      <t>07 01 Ц711672090 414 226  (S84)</t>
    </r>
  </si>
  <si>
    <t>Строительство средней общеобразовательной школы на 1100 мест в мкр. "Волжский-3" г. Чебоксары</t>
  </si>
  <si>
    <t xml:space="preserve">У ЖКХиБ,      УКСиР </t>
  </si>
  <si>
    <r>
      <t xml:space="preserve">проектные и изыскательские работы                        </t>
    </r>
    <r>
      <rPr>
        <b/>
        <i/>
        <sz val="18"/>
        <rFont val="Times New Roman"/>
        <family val="1"/>
        <charset val="204"/>
      </rPr>
      <t xml:space="preserve">  07 02 Ц7403SА206 414 226 (И82S)</t>
    </r>
  </si>
  <si>
    <t>07 02 Ц7403L5206 414 310 (18-А05) (И40)</t>
  </si>
  <si>
    <t xml:space="preserve">07 02 Ц7403L5206 414 310 (18-А05) </t>
  </si>
  <si>
    <t>Строительство средней общеобразовательной школы на 1600 ученических мест поз. 1.34 в микрорайоне № 1 жилого района "Новый город" г. Чебоксары</t>
  </si>
  <si>
    <t>07 02 Ц7403S7640 414 310 (И83S)</t>
  </si>
  <si>
    <t>Строительство общеобразовательной школы на 1650 мест поз. 37 в мкр. №3 района «Садовый» г. Чебоксары Чувашской</t>
  </si>
  <si>
    <t>Строительство объекта "Средняя общеобразовательная школа на 1100 мест  в 14 мкр. в НЮР</t>
  </si>
  <si>
    <r>
      <rPr>
        <sz val="18"/>
        <rFont val="Times New Roman"/>
        <family val="1"/>
        <charset val="204"/>
      </rPr>
      <t>проектные и изыскательские работы</t>
    </r>
    <r>
      <rPr>
        <b/>
        <i/>
        <sz val="18"/>
        <rFont val="Times New Roman"/>
        <family val="1"/>
        <charset val="204"/>
      </rPr>
      <t xml:space="preserve">                              07 02 Ц711672100 414 226 (S85)</t>
    </r>
  </si>
  <si>
    <t>Реконструкция парка культуры и отдыха "Лакреевский лес"</t>
  </si>
  <si>
    <t>11 02 Ц510371460 414 310 (S31)</t>
  </si>
  <si>
    <t>Строительство здания дошкольного образовательного учреждения на 160 мест поз. 1.28 в микрорайоне № 1 жилого района "Новый город" в г. Чебоксары</t>
  </si>
  <si>
    <t>0501 Ц140872960 412 310 (S13)</t>
  </si>
  <si>
    <t>07 02 Ц7403L0265 414 310 (И29S)</t>
  </si>
  <si>
    <t xml:space="preserve"> 07 01 Ц1408L0217 414 310 (18-В51) (И66)</t>
  </si>
  <si>
    <t xml:space="preserve"> 07 01 Ц1408L0217 414 310 (18-В51) </t>
  </si>
  <si>
    <t xml:space="preserve"> 07 01 Ц1408L0218 414 310 (18-B51) (И88)</t>
  </si>
  <si>
    <t xml:space="preserve"> 07 01 Ц1408L0218 414 310 (18-B51)</t>
  </si>
  <si>
    <r>
      <t xml:space="preserve">проектные и изыскательские работы                                                    </t>
    </r>
    <r>
      <rPr>
        <b/>
        <i/>
        <sz val="18"/>
        <rFont val="Times New Roman"/>
        <family val="1"/>
        <charset val="204"/>
      </rPr>
      <t>07 01 Ц1408SA217 414 226 (И90S)</t>
    </r>
  </si>
  <si>
    <t>07 01 Ц1408SA217 414 310 (И90S)</t>
  </si>
  <si>
    <r>
      <t xml:space="preserve">проектные и изыскательские работы                                                    </t>
    </r>
    <r>
      <rPr>
        <b/>
        <i/>
        <sz val="18"/>
        <rFont val="Times New Roman"/>
        <family val="1"/>
        <charset val="204"/>
      </rPr>
      <t>07 01 Ц1408SA218 414 226 (И91S)</t>
    </r>
  </si>
  <si>
    <t>07 01 Ц1408SA218 414 310 (И91S)</t>
  </si>
  <si>
    <t xml:space="preserve"> 07 01 Ц1408SA218 414 310 (И91)</t>
  </si>
  <si>
    <t xml:space="preserve"> 07 01 Ц1408SA217 414 310 (И90)</t>
  </si>
  <si>
    <r>
      <t xml:space="preserve">проектные и изыскательские работы                          </t>
    </r>
    <r>
      <rPr>
        <b/>
        <i/>
        <sz val="18"/>
        <rFont val="Times New Roman"/>
        <family val="1"/>
        <charset val="204"/>
      </rPr>
      <t xml:space="preserve"> 08 01 Ц411071220 414 226 (S28)</t>
    </r>
  </si>
  <si>
    <t>04 12 Ц4403S1101 414 310 (И69)</t>
  </si>
  <si>
    <t>Строительство пр. Айги и двухуровневой транспортной развязки пр. Айги – ул. Фучика (в районе Сугутского моста) г. Чебоксары</t>
  </si>
  <si>
    <t>Реконструкция автомобильной дороги по Марпосадскому шоссе на участке от Хозяйственного проезда до кольцевой развязки на пересечении с Машиностроительным проездом г. Чебоксары (II этап)</t>
  </si>
  <si>
    <t>Строительство перекрестка ул.Цивильская - ул. Николаева, г. Чебоксары</t>
  </si>
  <si>
    <t>Реконструкция магистральных дорог районного значения в районе «Новый город» г.Чебоксары. 1 этап строительства. Реконструкция магистральной дороги районного значения №2 (Марпосадское шоссе) в границах микрорайона №1 жилого района «Новый город». 2 этап строительства. Реконструкция магистральной дороги районного значения №2 (Марпосадское шоссе) на участке от магистральной дороги №1 до транспортной развязки Марпосадское шоссе и пр.Тракторостроителей (включая примыкание). 3 этап строительства. Строительство контактной сети и сооружений троллейбусной линии в жилом районе «Новый город» г.Чебоксары</t>
  </si>
  <si>
    <t>04 09 Ц1408L0219 414 310 (18-В51)</t>
  </si>
  <si>
    <t>04 09 Ц1408L0219 414 310 (18-В51) (И72)</t>
  </si>
  <si>
    <t>04 09 Ц1408SA219 414 310 (И92)</t>
  </si>
  <si>
    <t>04 09 Ц1408L021A 414 310 (18-В51)</t>
  </si>
  <si>
    <t>04 09 Ц1408L021А 414 310 (18-В51) (И73)</t>
  </si>
  <si>
    <t>04 09 Ц1408L021В 414 310 (18-В51)</t>
  </si>
  <si>
    <t>04 09 Ц1408L021В 414 310 (18-В51) (И74)</t>
  </si>
  <si>
    <r>
      <t xml:space="preserve">проектные и изыскательские работы                                  </t>
    </r>
    <r>
      <rPr>
        <b/>
        <i/>
        <sz val="18"/>
        <rFont val="Times New Roman"/>
        <family val="1"/>
        <charset val="204"/>
      </rPr>
      <t xml:space="preserve">   05 03 Ц110277470 414 226 (S95)</t>
    </r>
  </si>
  <si>
    <r>
      <t xml:space="preserve">проектные и изыскательские работы                                                         </t>
    </r>
    <r>
      <rPr>
        <b/>
        <i/>
        <sz val="18"/>
        <rFont val="Times New Roman"/>
        <family val="1"/>
        <charset val="204"/>
      </rPr>
      <t>05 03 Ц110278120 414 226 (S83)</t>
    </r>
  </si>
  <si>
    <r>
      <t xml:space="preserve">проектные и изыскательские работы                                      </t>
    </r>
    <r>
      <rPr>
        <b/>
        <i/>
        <sz val="18"/>
        <rFont val="Times New Roman"/>
        <family val="1"/>
        <charset val="204"/>
      </rPr>
      <t xml:space="preserve">  01 13 Ч1803L3920 414 226 (S72)</t>
    </r>
  </si>
  <si>
    <t>01 13 Ч1803L3920 414 310 (S72)</t>
  </si>
  <si>
    <r>
      <t xml:space="preserve">проектные и изыскательские работы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04 09 Ц1408SA219 414 226 (И92S)</t>
    </r>
  </si>
  <si>
    <t>04 09 Ц1408SA21A 414 310 (И93)</t>
  </si>
  <si>
    <r>
      <t xml:space="preserve">проектные и изыскательские работы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>04 09 Ц1408SA21A 414 226 (И93S)</t>
    </r>
  </si>
  <si>
    <t>04 09 Ц1408SA21В 414 310 (И94)</t>
  </si>
  <si>
    <r>
      <t xml:space="preserve">проектные и изыскательские работы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>04 09 Ц1408SA21В 414 226 (И94S)</t>
    </r>
  </si>
  <si>
    <t xml:space="preserve">Переселение граждан из ветхого и аварийного жилого фонда                                                 </t>
  </si>
  <si>
    <t>Строительство многоквартирного жилого дома по ул. П.Коммуна</t>
  </si>
  <si>
    <t>Строительство многоквартирного жилого дома по ул. Л.Комсомола</t>
  </si>
  <si>
    <r>
      <t xml:space="preserve">проектные и изыскательские работы                                     </t>
    </r>
    <r>
      <rPr>
        <b/>
        <i/>
        <sz val="18"/>
        <color indexed="8"/>
        <rFont val="Times New Roman"/>
        <family val="1"/>
        <charset val="204"/>
      </rPr>
      <t>0501 Ц1Б0109702 414 226 (И05S06)</t>
    </r>
  </si>
  <si>
    <t>Строительство многоквартирного жилого дома по ул.Б. Хмельницкого</t>
  </si>
  <si>
    <r>
      <rPr>
        <sz val="18"/>
        <rFont val="Times New Roman"/>
        <family val="1"/>
        <charset val="204"/>
      </rPr>
      <t xml:space="preserve">проектные и изыскательские работы </t>
    </r>
    <r>
      <rPr>
        <b/>
        <sz val="18"/>
        <rFont val="Times New Roman"/>
        <family val="1"/>
        <charset val="204"/>
      </rPr>
      <t xml:space="preserve"> </t>
    </r>
    <r>
      <rPr>
        <b/>
        <i/>
        <sz val="18"/>
        <rFont val="Times New Roman"/>
        <family val="1"/>
        <charset val="204"/>
      </rPr>
      <t xml:space="preserve">                                   0501 Ц1Б0109702 414 226 (И05S05)</t>
    </r>
  </si>
  <si>
    <t>Размещение сторожевого корабля ПСКР «Чебоксары» на набережной р. Волга в г. Чебоксары</t>
  </si>
  <si>
    <r>
      <t xml:space="preserve">техническое присоединение к сетям электроснабжения                                                    </t>
    </r>
    <r>
      <rPr>
        <b/>
        <i/>
        <sz val="18"/>
        <rFont val="Times New Roman"/>
        <family val="1"/>
        <charset val="204"/>
      </rPr>
      <t>07 01 Ц1408SA218 414 226 (И91S)</t>
    </r>
  </si>
  <si>
    <r>
      <t xml:space="preserve">проектные и изыскательские работы                         </t>
    </r>
    <r>
      <rPr>
        <b/>
        <sz val="18"/>
        <rFont val="Times New Roman"/>
        <family val="1"/>
        <charset val="204"/>
      </rPr>
      <t xml:space="preserve">   </t>
    </r>
    <r>
      <rPr>
        <b/>
        <i/>
        <sz val="18"/>
        <rFont val="Times New Roman"/>
        <family val="1"/>
        <charset val="204"/>
      </rPr>
      <t xml:space="preserve"> 11 02 Ц5103S7380 414 226 (S74</t>
    </r>
    <r>
      <rPr>
        <b/>
        <sz val="18"/>
        <rFont val="Times New Roman"/>
        <family val="1"/>
        <charset val="204"/>
      </rPr>
      <t>)</t>
    </r>
  </si>
  <si>
    <r>
      <t xml:space="preserve">проектные и изыскательские работы                                              </t>
    </r>
    <r>
      <rPr>
        <b/>
        <i/>
        <sz val="18"/>
        <rFont val="Times New Roman"/>
        <family val="1"/>
        <charset val="204"/>
      </rPr>
      <t xml:space="preserve">  04 09  Ч2104S42200 414 226  (И03S02)</t>
    </r>
  </si>
  <si>
    <t>04 09  Ч2104S4220 414 310  (И03S02)</t>
  </si>
  <si>
    <r>
      <t xml:space="preserve">проектные и изыскательские работы                                              </t>
    </r>
    <r>
      <rPr>
        <b/>
        <i/>
        <sz val="18"/>
        <rFont val="Times New Roman"/>
        <family val="1"/>
        <charset val="204"/>
      </rPr>
      <t xml:space="preserve">  04 09  Ч2104S4220 414 226  (И03S03)</t>
    </r>
  </si>
  <si>
    <t>04 09  Ч2104S4220 414 310  (И03S03)</t>
  </si>
  <si>
    <t>Реконструкция проезда от ул. К. Маркса до ул. Ярославская в районе Дома торговли г.Чебоксары</t>
  </si>
  <si>
    <r>
      <t xml:space="preserve">проектные и изыскательские работы                                              </t>
    </r>
    <r>
      <rPr>
        <b/>
        <i/>
        <sz val="18"/>
        <rFont val="Times New Roman"/>
        <family val="1"/>
        <charset val="204"/>
      </rPr>
      <t xml:space="preserve">  04 09 Ч2104S4220 414 226  (И03S06)</t>
    </r>
  </si>
  <si>
    <t>04 09  Ч2104S4220 414 310  (И03S06)</t>
  </si>
  <si>
    <t>Строительство участка автомобильной дороги по ул. Дзержинского от ул. Ярославская к ул. Пушкина г.Чебоксары</t>
  </si>
  <si>
    <r>
      <t xml:space="preserve">проектные и изыскательские работы                                              </t>
    </r>
    <r>
      <rPr>
        <b/>
        <i/>
        <sz val="18"/>
        <rFont val="Times New Roman"/>
        <family val="1"/>
        <charset val="204"/>
      </rPr>
      <t xml:space="preserve">  04 09 Ч2104S4220 414 226  (И03S07)</t>
    </r>
  </si>
  <si>
    <t>Строительство автодороги по ул.Н.Рождественского от ул.Энгельса</t>
  </si>
  <si>
    <r>
      <t xml:space="preserve">проектные и изыскательские работы                                              </t>
    </r>
    <r>
      <rPr>
        <b/>
        <i/>
        <sz val="18"/>
        <rFont val="Times New Roman"/>
        <family val="1"/>
        <charset val="204"/>
      </rPr>
      <t xml:space="preserve">  04 09 Ч210474220 414 226  (S01)</t>
    </r>
  </si>
  <si>
    <t>Реконструкция автомобильной дороги по пр. И. Яковлева от Канашского шоссе до кольца пр. 9-ой Пятилетки</t>
  </si>
  <si>
    <r>
      <t xml:space="preserve">проектные и изыскательские работы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04 09  Ч210474220 414 226 (S58)</t>
    </r>
  </si>
  <si>
    <r>
      <t xml:space="preserve">осуществление технического надзора 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04 09  Ч2104S4220 414 226 (И03S08)</t>
    </r>
  </si>
  <si>
    <t xml:space="preserve"> 04 09  Ч2104S4220 414 310 (И03S08)</t>
  </si>
  <si>
    <t>Строительство автодороги по ул.Ярмарочная, 2-ой эт</t>
  </si>
  <si>
    <r>
      <t xml:space="preserve">проектные и изыскательские работы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04 09  Ч210474220 414 226 (S71)</t>
    </r>
  </si>
  <si>
    <t>04 12 Ц4403S1101 414 310 (И69S)</t>
  </si>
  <si>
    <t>Создание комплекса обеспечивающей инфраструктуры туристско-рекреационного кластера «Этническая Чувашия» Чувашской республики — транспортная инфраструктура этнокомплекса «Амазония» г.Чебоксары (строительство автомобильных стоянок; строительство подъездов к туробъектам; строительство подъемника для маломобильных граждан Набережная -Аквапарк «Амазонлэнд» - 2 этап. (от дамбы/ автодороги Афанасьева -дамба до Набережной)</t>
  </si>
  <si>
    <t>Создание комплекса обеспечивающей инфраструктуры туристско-рекреационного кластера «Этническая Чувашия» Чувашской республики — транспортная инфраструктура этнокомплекса «Амазония» г.Чебоксары (строительство автомобильных стоянок; строительство подъездов к туробъектам; строительство подъемника для маломобильных граждан Набережная -Аквапарк «Амазонлэнд» - 3 этап (подъемник для маломобильных граждан)</t>
  </si>
  <si>
    <r>
      <rPr>
        <sz val="18"/>
        <rFont val="Times New Roman"/>
        <family val="1"/>
        <charset val="204"/>
      </rPr>
      <t xml:space="preserve">проектные и изыскательские работы   </t>
    </r>
    <r>
      <rPr>
        <b/>
        <i/>
        <sz val="18"/>
        <rFont val="Times New Roman"/>
        <family val="1"/>
        <charset val="204"/>
      </rPr>
      <t xml:space="preserve">                                                    05 02 Ц180173080 414 226 (S70)</t>
    </r>
  </si>
  <si>
    <r>
      <rPr>
        <sz val="18"/>
        <rFont val="Times New Roman"/>
        <family val="1"/>
        <charset val="204"/>
      </rPr>
      <t xml:space="preserve">проектные и изыскательские работы   </t>
    </r>
    <r>
      <rPr>
        <b/>
        <i/>
        <sz val="18"/>
        <rFont val="Times New Roman"/>
        <family val="1"/>
        <charset val="204"/>
      </rPr>
      <t xml:space="preserve">                                                    05 02 Ц180173080 414 226 (S81)</t>
    </r>
  </si>
  <si>
    <t>Строительство блочно-модульных котельных в г. Чебоксары</t>
  </si>
  <si>
    <t>Строительство сооружений очистки дождевых стоков центральной части г.Чебоксары</t>
  </si>
  <si>
    <t>Строительство ливневых очистных сооружений в микрорайоне "Волжский-1,2"</t>
  </si>
  <si>
    <t xml:space="preserve">Строительство ливневых очистных сооружений по ул. Якимовская" </t>
  </si>
  <si>
    <t>Строительство ливневых очистных сооружений в районе Марпосадского шоссе</t>
  </si>
  <si>
    <r>
      <t xml:space="preserve">проектные и изыскательские работы                                </t>
    </r>
    <r>
      <rPr>
        <b/>
        <i/>
        <sz val="18"/>
        <rFont val="Times New Roman"/>
        <family val="1"/>
        <charset val="204"/>
      </rPr>
      <t xml:space="preserve">  05 02 Ц180173080 414 226 (S15)</t>
    </r>
  </si>
  <si>
    <r>
      <t xml:space="preserve">проектные и изыскательские работы                                </t>
    </r>
    <r>
      <rPr>
        <b/>
        <i/>
        <sz val="18"/>
        <rFont val="Times New Roman"/>
        <family val="1"/>
        <charset val="204"/>
      </rPr>
      <t xml:space="preserve">  05 02 Ц180173080 414 226 (S92)</t>
    </r>
  </si>
  <si>
    <r>
      <t xml:space="preserve">проектные и изыскательские работы                                </t>
    </r>
    <r>
      <rPr>
        <b/>
        <i/>
        <sz val="18"/>
        <rFont val="Times New Roman"/>
        <family val="1"/>
        <charset val="204"/>
      </rPr>
      <t xml:space="preserve">  05 02 Ц180173080 414 226 (S93)</t>
    </r>
  </si>
  <si>
    <r>
      <t xml:space="preserve">проектные и изыскательские работы                                </t>
    </r>
    <r>
      <rPr>
        <b/>
        <i/>
        <sz val="18"/>
        <rFont val="Times New Roman"/>
        <family val="1"/>
        <charset val="204"/>
      </rPr>
      <t xml:space="preserve">  05 02 Ц180173080 414 226 (S94)</t>
    </r>
  </si>
  <si>
    <t>04 09  Ч2104S4220 414 310  (И03S09)</t>
  </si>
  <si>
    <r>
      <t xml:space="preserve">проектные и изыскательские работы                                              </t>
    </r>
    <r>
      <rPr>
        <b/>
        <i/>
        <sz val="18"/>
        <rFont val="Times New Roman"/>
        <family val="1"/>
        <charset val="204"/>
      </rPr>
      <t xml:space="preserve">  04 09 Ч2104S4220 414 226  (И03S09)</t>
    </r>
  </si>
  <si>
    <r>
      <rPr>
        <sz val="18"/>
        <rFont val="Times New Roman"/>
        <family val="1"/>
        <charset val="204"/>
      </rPr>
      <t xml:space="preserve">проектные и изыскательские работы </t>
    </r>
    <r>
      <rPr>
        <b/>
        <i/>
        <sz val="18"/>
        <rFont val="Times New Roman"/>
        <family val="1"/>
        <charset val="204"/>
      </rPr>
      <t xml:space="preserve">                                    0501 Ц1Б0109702 414 226 (И05S08)</t>
    </r>
  </si>
  <si>
    <t>04 09  Ч2104S4220 414 310  (И03-02)</t>
  </si>
  <si>
    <t>04 09  Ч2104S4220 414 310  (И03-03)</t>
  </si>
  <si>
    <t xml:space="preserve"> 04 09  Ч2104S4220 414 310 (И03-08)</t>
  </si>
  <si>
    <t>04 09  Ч2104S4220 414 310  (И03-09)</t>
  </si>
  <si>
    <r>
      <t xml:space="preserve">проектные и изыскательские работы                                </t>
    </r>
    <r>
      <rPr>
        <b/>
        <i/>
        <sz val="18"/>
        <rFont val="Times New Roman"/>
        <family val="1"/>
        <charset val="204"/>
      </rPr>
      <t xml:space="preserve"> 05 03 Ц110278130 414 226 (S96)</t>
    </r>
  </si>
  <si>
    <t>Строительство парковки Аэропорта по ул.Скворцова в г.Чебоксары</t>
  </si>
  <si>
    <r>
      <t xml:space="preserve">проектные и изыскательские работы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>04 12  Ц440378090 414 226 (S90)</t>
    </r>
  </si>
  <si>
    <r>
      <t xml:space="preserve">проектные и изыскательские работы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>04 12  Ц440378100 414 226 (S91)</t>
    </r>
  </si>
  <si>
    <r>
      <rPr>
        <sz val="18"/>
        <rFont val="Times New Roman"/>
        <family val="1"/>
        <charset val="204"/>
      </rPr>
      <t xml:space="preserve">врезка сети газоснабжения </t>
    </r>
    <r>
      <rPr>
        <b/>
        <i/>
        <sz val="18"/>
        <rFont val="Times New Roman"/>
        <family val="1"/>
        <charset val="204"/>
      </rPr>
      <t xml:space="preserve">                                                                07 01 Ц1408SA217 414 226 (И90S)</t>
    </r>
  </si>
  <si>
    <t>04 09 Ц1408L021А 414 310 (18-В51) (L)</t>
  </si>
  <si>
    <t>04 09 Ц1408L021В 414 310 (18-В51) (L)</t>
  </si>
  <si>
    <t xml:space="preserve"> 07 01 Ц1408L0217 414 310 (18-B51)(L)</t>
  </si>
  <si>
    <t xml:space="preserve"> 07 01 Ц1408L0218 414 310 (18-B51) (L)</t>
  </si>
  <si>
    <t>07 02 Ц7403L5206 414 310 (18-A05) (L)</t>
  </si>
  <si>
    <r>
      <t xml:space="preserve">проектные и изыскательские работы                          </t>
    </r>
    <r>
      <rPr>
        <b/>
        <i/>
        <sz val="18"/>
        <rFont val="Times New Roman"/>
        <family val="1"/>
        <charset val="204"/>
      </rPr>
      <t xml:space="preserve">     05 02 Ц130372930 414 226 (S42) </t>
    </r>
  </si>
  <si>
    <t>04 09 Ц1408L0219 414 310 (18-В51)(L)</t>
  </si>
  <si>
    <t>04 12 Ч1202L1114 414 310 (И09S01)</t>
  </si>
  <si>
    <r>
      <t xml:space="preserve">осуществление технического надзора 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04 09  Ч2104S4220 414 226 (И03S09)</t>
    </r>
  </si>
  <si>
    <r>
      <t xml:space="preserve">проектные и изыскательские работы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>04 12  Ц440378080 414 226 (S89)</t>
    </r>
  </si>
  <si>
    <t>Создание комплекса обеспечивающей инфраструктуры туристско-рекреационного кластера "Этническая Чувашия" Чувашской Республики (реконструкция Московской набережной в г. Чебоксары. 1 этап)</t>
  </si>
  <si>
    <t>Создание комплекса обеспечивающей инфраструктуры туристско-рекреационного кластера «Этническая Чувашия» Чувашской республики — транспортная инфраструктура этнокомплекса «Амазония» г.Чебоксары (строительство автомобильных стоянок; строительство подъездов к туробъектам; строительство подъемника для маломобильных граждан Набережная -Аквапарк «Амазонлэнд» - 1 этап. 1 очередь (благоустройство)</t>
  </si>
  <si>
    <t>Создание комплекса обеспечивающей инфраструктуры туристско-рекреационного кластера "Этническая Чувашия" в Чувашской Республике, в том числе систем электроснабжения, газоснабжения, водоснабжения, водоотведения, транспортной инфраструктуры, канализации и очистных сооружений</t>
  </si>
  <si>
    <t>04 12 Ц4403L1101 414 310 (18-607-12425)</t>
  </si>
  <si>
    <t>04 12 Ц4403L1101 414 310 (18-607-12425) (И105)</t>
  </si>
  <si>
    <t>04 12 Ц4403L1101 414 310 (18-607-12425)(L)</t>
  </si>
  <si>
    <r>
      <t xml:space="preserve">Реконструкция уникальных искусственных дорожных сооружений, находящихся в предаварийном или аварийном состоянии             </t>
    </r>
    <r>
      <rPr>
        <b/>
        <sz val="18"/>
        <rFont val="Times New Roman"/>
        <family val="1"/>
        <charset val="204"/>
      </rPr>
      <t xml:space="preserve">    04 09  Ч2104L3901 414 310 (18-А37-000T4)</t>
    </r>
  </si>
  <si>
    <t xml:space="preserve"> 04 09  Ч2104L3901 414 310 (18-А37-000T4) (И03-01)</t>
  </si>
  <si>
    <r>
      <t xml:space="preserve">проектные и изыскательские работы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>04 09  Ч2104L3901 414 226 (18-А37-000T4) (L)</t>
    </r>
  </si>
  <si>
    <r>
      <t xml:space="preserve">осуществление технического надзора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04 09  Ч2104L3901 414 226 (18-А37-000T4) (L)</t>
    </r>
  </si>
  <si>
    <r>
      <t xml:space="preserve">проектные и изыскательские работы                                              </t>
    </r>
    <r>
      <rPr>
        <b/>
        <i/>
        <sz val="18"/>
        <rFont val="Times New Roman"/>
        <family val="1"/>
        <charset val="204"/>
      </rPr>
      <t xml:space="preserve">  04 09 Ч2104S4220 414 226  (И03S08)</t>
    </r>
  </si>
  <si>
    <t>Строительство автодороги №30 от участка №4 до Московского проспекта в районе Театра оперы и балета (участок №3) в г.Чебоксары</t>
  </si>
  <si>
    <r>
      <t xml:space="preserve">проектные и изыскательские работы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04 09  Ч210474220 414 226 (S67)</t>
    </r>
  </si>
  <si>
    <r>
      <rPr>
        <sz val="18"/>
        <rFont val="Times New Roman"/>
        <family val="1"/>
        <charset val="204"/>
      </rPr>
      <t xml:space="preserve">проектные и изыскательские работы </t>
    </r>
    <r>
      <rPr>
        <b/>
        <i/>
        <sz val="18"/>
        <rFont val="Times New Roman"/>
        <family val="1"/>
        <charset val="204"/>
      </rPr>
      <t xml:space="preserve">                      05 03 Ц110278110 414 226 (S97)</t>
    </r>
  </si>
  <si>
    <t>Строительство очистных сооружений водовыпусков на малых реках города Чебоксары</t>
  </si>
  <si>
    <r>
      <t xml:space="preserve">проектные и изыскательские работы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  04 12 Ч1202L1114 414 226 (И09S01)</t>
    </r>
  </si>
  <si>
    <r>
      <t xml:space="preserve"> техническое присоединение к сетям теплоснабжения                                                                         </t>
    </r>
    <r>
      <rPr>
        <b/>
        <i/>
        <sz val="18"/>
        <rFont val="Times New Roman"/>
        <family val="1"/>
        <charset val="204"/>
      </rPr>
      <t>07 01 Ц1408SA218 414 226 (И91S)</t>
    </r>
  </si>
  <si>
    <r>
      <t xml:space="preserve">прокладка инженерных сетей теплоснабжения                             </t>
    </r>
    <r>
      <rPr>
        <b/>
        <i/>
        <sz val="18"/>
        <rFont val="Times New Roman"/>
        <family val="1"/>
        <charset val="204"/>
      </rPr>
      <t xml:space="preserve"> 07 01 Ц1408SA218 414 310 (И91S)</t>
    </r>
  </si>
  <si>
    <t>Строительство детского сада на 220 мест в МКР Соляное г.Чебоксары Чувашской Республики</t>
  </si>
  <si>
    <t>Строительство  дошкольного образовательного учреждения на 240 мест поз.38 в микрорайоне 3 района ул. Б.Хмельницкого г. Чебоксары</t>
  </si>
  <si>
    <t>Строительство дошкольного образовательного учреждения на 250 мест с ясельными группами поз.23 в микрорайоне «Солнечный» (2 этап) г. Чебоксары</t>
  </si>
  <si>
    <t>Строительство дошкольного образовательного учреждения на 150 мест в пос. Сосновка г. Чебоксары</t>
  </si>
  <si>
    <r>
      <t xml:space="preserve">проектные и изыскательские работы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  07 01 Ц711672090 414 226 (S103)</t>
    </r>
  </si>
  <si>
    <t>Строительство дошкольного образовательного учреждения на 250 мест в микрорайоне №2 жилого района «Новый город» г. Чебоксары</t>
  </si>
  <si>
    <t>Строительство  дошкольного образовательного учреждения на 240 мест поз.23 в микрорайоне 5 района ул. Б.Хмельницкого г. Чебоксары</t>
  </si>
  <si>
    <r>
      <t xml:space="preserve">реконструкция наружных сетей связи                                                         </t>
    </r>
    <r>
      <rPr>
        <b/>
        <i/>
        <sz val="18"/>
        <rFont val="Times New Roman"/>
        <family val="1"/>
        <charset val="204"/>
      </rPr>
      <t>07 02 Ц7403SА206 414 310(И82S)</t>
    </r>
  </si>
  <si>
    <t>Реконструкция МБУ ДОД "Березка" по адресу: Моргаушский район, деревня Шомиково, ул. Лесная, дом 58</t>
  </si>
  <si>
    <r>
      <t xml:space="preserve">проектные и изыскательские работы                                   </t>
    </r>
    <r>
      <rPr>
        <b/>
        <i/>
        <sz val="18"/>
        <rFont val="Times New Roman"/>
        <family val="1"/>
        <charset val="204"/>
      </rPr>
      <t xml:space="preserve"> 07 03  Ц711672100 414 226 (S45)</t>
    </r>
  </si>
  <si>
    <t>Реконструкция здания муниципального автономного образовательного учреждения дополнительного образования детей "Дворец детского (юношеского) творчества"  муниципального образования г.Чебоксары -столицы Чувашской Республики</t>
  </si>
  <si>
    <r>
      <t xml:space="preserve">проектные и изыскательские работы                                   </t>
    </r>
    <r>
      <rPr>
        <b/>
        <i/>
        <sz val="18"/>
        <rFont val="Times New Roman"/>
        <family val="1"/>
        <charset val="204"/>
      </rPr>
      <t xml:space="preserve"> 07 03  Ц711672100 414 226 (S24)</t>
    </r>
  </si>
  <si>
    <r>
      <t xml:space="preserve">проектные и изыскательские работы                                </t>
    </r>
    <r>
      <rPr>
        <b/>
        <i/>
        <sz val="18"/>
        <rFont val="Times New Roman"/>
        <family val="1"/>
        <charset val="204"/>
      </rPr>
      <t xml:space="preserve">  05 02 Ц180173080 414 226 (S98)</t>
    </r>
  </si>
  <si>
    <r>
      <t xml:space="preserve">осуществление технического надзора                                              </t>
    </r>
    <r>
      <rPr>
        <b/>
        <i/>
        <sz val="18"/>
        <rFont val="Times New Roman"/>
        <family val="1"/>
        <charset val="204"/>
      </rPr>
      <t xml:space="preserve">  04 09  Ч2104S4220 414 226  (И03S03)</t>
    </r>
  </si>
  <si>
    <r>
      <rPr>
        <sz val="18"/>
        <rFont val="Times New Roman"/>
        <family val="1"/>
        <charset val="204"/>
      </rPr>
      <t xml:space="preserve">проектные и изыскательские работы                               </t>
    </r>
    <r>
      <rPr>
        <b/>
        <i/>
        <sz val="18"/>
        <rFont val="Times New Roman"/>
        <family val="1"/>
        <charset val="204"/>
      </rPr>
      <t xml:space="preserve"> 05 02 Ц140477570 414 226 (S75)</t>
    </r>
  </si>
  <si>
    <r>
      <rPr>
        <sz val="18"/>
        <rFont val="Times New Roman"/>
        <family val="1"/>
        <charset val="204"/>
      </rPr>
      <t xml:space="preserve">проектные и изыскательские работы                               </t>
    </r>
    <r>
      <rPr>
        <b/>
        <i/>
        <sz val="18"/>
        <rFont val="Times New Roman"/>
        <family val="1"/>
        <charset val="204"/>
      </rPr>
      <t xml:space="preserve"> 05 02 Ц140477570 414 226 (S76)</t>
    </r>
  </si>
  <si>
    <t>07 01 Ц7116L159Б 414 310 (18-В95) (И116)</t>
  </si>
  <si>
    <t>07 01 Ц7116L159Б 414 310 (18-В95)</t>
  </si>
  <si>
    <t>07 01 Ц7116S159А 414 310 (И115-1)</t>
  </si>
  <si>
    <t>07 01 Ц7116S159Б 414 310 (И116-1)</t>
  </si>
  <si>
    <t>07 01 Ц7116L159А 414 310 (18-В95) (И115)</t>
  </si>
  <si>
    <t>07 01 Ц7116L159А 414 310 (18-В95)</t>
  </si>
  <si>
    <t>07 01 Ц7116S1599 414 310 (И114-1)</t>
  </si>
  <si>
    <t>07 01 Ц7116L1599 414 310 (18-В95) (И114)</t>
  </si>
  <si>
    <t>07 01 Ц7116L1599 414 310 (18-В95)</t>
  </si>
  <si>
    <t>Строительство дошкольного образовательного учреждения на 250 мест поз. 30 в микрорайоне "Университетский-2" г. Чебоксары (II- очередь)</t>
  </si>
  <si>
    <t>07 01 Ц7116L1598 414 310 (18-В95) (И113)</t>
  </si>
  <si>
    <t>07 01 Ц7116L1598 414 310 (18-В95)</t>
  </si>
  <si>
    <t>07 01 Ц7116S1597 414 310 (И112-1)</t>
  </si>
  <si>
    <t>07 01 Ц7116L1597 414 310 (18-В95) (И112)</t>
  </si>
  <si>
    <t>07 01 Ц7116L1597 414 310 (18-В95)</t>
  </si>
  <si>
    <t>Строительство дошкольного образовательного учреждения на 160 мест поз.6 по адресу г. Чебоксары ул. Л.Комсомола, микрорайон ограниченный улицами Эгерский бульвар,   Л.Комсомола, Машиностроительный проезд, речка Малая Кувшинка</t>
  </si>
  <si>
    <t>07 01 Ц7116S1596 414 310 (И111-1)</t>
  </si>
  <si>
    <t>07 01 Ц7116L1596 414 310 (18-В95) (И111)</t>
  </si>
  <si>
    <t>07 01 Ц7116L1596 414 310 (18-В95)</t>
  </si>
  <si>
    <t>Строительство дошкольного образовательного учреждения на 240 мест поз.5 в микрорайоне №1 жилого района "Новый город" в г. Чебоксары (вариант 2)</t>
  </si>
  <si>
    <t>07 01 Ц7116S1595 414 310 (И110-1)</t>
  </si>
  <si>
    <t>07 01 Ц7116L1595 414 310 (18-В95) (И110)</t>
  </si>
  <si>
    <t>07 01 Ц7116L1595 414 310 (18-В95)</t>
  </si>
  <si>
    <t>07 01 Ц7116S1593 414 310 (И108-1)</t>
  </si>
  <si>
    <t>07 01 Ц7116L1593 414 310 (18-В95) (И108)</t>
  </si>
  <si>
    <t>07 01 Ц7116L1593 414 310 (18-В95)</t>
  </si>
  <si>
    <r>
      <rPr>
        <sz val="18"/>
        <rFont val="Times New Roman"/>
        <family val="1"/>
        <charset val="204"/>
      </rPr>
      <t>строительно-монтажные работы проитвооползневых мероприятий склона р. Волга</t>
    </r>
    <r>
      <rPr>
        <b/>
        <i/>
        <sz val="18"/>
        <rFont val="Times New Roman"/>
        <family val="1"/>
        <charset val="204"/>
      </rPr>
      <t xml:space="preserve">     07 02 Ц7403SА206 414 310(И82S)</t>
    </r>
  </si>
  <si>
    <r>
      <rPr>
        <sz val="18"/>
        <rFont val="Times New Roman"/>
        <family val="1"/>
        <charset val="204"/>
      </rPr>
      <t>врезка газопровода</t>
    </r>
    <r>
      <rPr>
        <b/>
        <i/>
        <sz val="18"/>
        <rFont val="Times New Roman"/>
        <family val="1"/>
        <charset val="204"/>
      </rPr>
      <t xml:space="preserve">                                                                 07 02 Ц7403SА206 414 226 (И82S)</t>
    </r>
  </si>
  <si>
    <t xml:space="preserve">И.о. начальника                                                                            </t>
  </si>
  <si>
    <t>Н.А. Козлова</t>
  </si>
  <si>
    <t xml:space="preserve"> 04 09  Ч2104L3901 414 310 (18-А37-000T4) (L)</t>
  </si>
  <si>
    <t>об исполнении инвестиционной программы г.Чебоксары на 01.08.2018 года</t>
  </si>
  <si>
    <t>Кассовые расходы за январь-июль 2018 года</t>
  </si>
  <si>
    <r>
      <rPr>
        <sz val="18"/>
        <rFont val="Times New Roman"/>
        <family val="1"/>
        <charset val="204"/>
      </rPr>
      <t>проектные и изыскательские работы</t>
    </r>
    <r>
      <rPr>
        <b/>
        <i/>
        <sz val="18"/>
        <rFont val="Times New Roman"/>
        <family val="1"/>
        <charset val="204"/>
      </rPr>
      <t xml:space="preserve">                                                                     04 12 Ц440371101 414 226 (S47)</t>
    </r>
  </si>
  <si>
    <t>07 01 Ц7116L1593 414 310 (18-В95) (L)</t>
  </si>
  <si>
    <t xml:space="preserve"> 07 01 Ц7116L1595 414 310 (18-В95) (L)</t>
  </si>
  <si>
    <t xml:space="preserve"> 07 01 Ц7116L1596 414 310 (18-В95) (L)</t>
  </si>
  <si>
    <t xml:space="preserve"> 07 01 Ц7116L1597 414 310 (18-В95) (L)</t>
  </si>
  <si>
    <r>
      <t xml:space="preserve">проектные и изыскательские работы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 07 01 Ц7116S1598 414 226 (И113-1S)</t>
    </r>
  </si>
  <si>
    <t xml:space="preserve"> 07 01 Ц7116L1598 414 310 (18-В95) (L)</t>
  </si>
  <si>
    <r>
      <t xml:space="preserve">проектные и изыскательские работы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  07 01 Ц7116S1593 414 226 (И108-1S)</t>
    </r>
  </si>
  <si>
    <r>
      <t xml:space="preserve">проектные и изыскательские работы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  07 01 Ц7116S1596 414 226 (И111-1S)</t>
    </r>
  </si>
  <si>
    <t>07 01 Ц7116S1598 414 226 (И113-1)</t>
  </si>
  <si>
    <r>
      <t xml:space="preserve">проектные и изыскательские работы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  07 01 Ц7116S1597 414 226 (И112-1S)</t>
    </r>
  </si>
  <si>
    <r>
      <t xml:space="preserve">проектные и изыскательские работы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  07 01 Ц7116S1595 414 226 (И110-1S)</t>
    </r>
  </si>
  <si>
    <r>
      <t xml:space="preserve">проектные и изыскательские работы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 07 01 Ц7116S1599 414 226 (И114-1S)</t>
    </r>
  </si>
  <si>
    <t xml:space="preserve">  07 01 Ц7116L1599 414 310 (18-В95) (L)</t>
  </si>
  <si>
    <r>
      <t xml:space="preserve">проектные и изыскательские работы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 07 01 Ц7116S159А 414 226 (И115-1S)</t>
    </r>
  </si>
  <si>
    <t xml:space="preserve"> 07 01 Ц7116L159А 414 310 (18-В95) (L)</t>
  </si>
  <si>
    <r>
      <t xml:space="preserve">проектные и изыскательские работы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  07 01 Ц7116S159Б 414 226 (И116-1S)</t>
    </r>
  </si>
  <si>
    <t xml:space="preserve">  07 01 Ц7116L159Б 414 310 (18-В95) (Д)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</si>
</sst>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 x14ac:knownFonts="1">
    <font>
      <sz val="10"/>
      <name val="Arial Cyr"/>
      <charset val="204"/>
    </font>
    <font>
      <sz val="16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2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vertical="center" wrapText="1"/>
    </xf>
    <xf numFmtId="0" fontId="0" fillId="2" borderId="0" xfId="0" applyFill="1" applyBorder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7" fillId="2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11" fillId="2" borderId="0" xfId="0" applyFont="1" applyFill="1"/>
    <xf numFmtId="0" fontId="8" fillId="2" borderId="0" xfId="0" applyFont="1" applyFill="1"/>
    <xf numFmtId="0" fontId="0" fillId="0" borderId="0" xfId="0" applyFill="1"/>
    <xf numFmtId="165" fontId="6" fillId="0" borderId="0" xfId="0" applyNumberFormat="1" applyFont="1" applyFill="1" applyBorder="1" applyAlignment="1">
      <alignment horizontal="right"/>
    </xf>
    <xf numFmtId="4" fontId="12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/>
    <xf numFmtId="16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2" borderId="0" xfId="0" applyNumberFormat="1" applyFont="1" applyFill="1"/>
    <xf numFmtId="2" fontId="13" fillId="0" borderId="1" xfId="0" applyNumberFormat="1" applyFont="1" applyFill="1" applyBorder="1" applyAlignment="1">
      <alignment horizontal="left" vertical="center" wrapText="1" indent="2"/>
    </xf>
    <xf numFmtId="0" fontId="13" fillId="0" borderId="1" xfId="0" applyFont="1" applyFill="1" applyBorder="1" applyAlignment="1">
      <alignment horizontal="left" vertical="center" wrapText="1" indent="2"/>
    </xf>
    <xf numFmtId="0" fontId="5" fillId="0" borderId="1" xfId="0" applyFont="1" applyFill="1" applyBorder="1" applyAlignment="1">
      <alignment horizontal="left" vertical="center" wrapText="1" indent="2"/>
    </xf>
    <xf numFmtId="0" fontId="12" fillId="3" borderId="1" xfId="0" applyFont="1" applyFill="1" applyBorder="1" applyAlignment="1">
      <alignment horizontal="center" wrapText="1"/>
    </xf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6" fillId="2" borderId="0" xfId="0" applyFont="1" applyFill="1"/>
    <xf numFmtId="4" fontId="14" fillId="2" borderId="0" xfId="0" applyNumberFormat="1" applyFont="1" applyFill="1"/>
    <xf numFmtId="2" fontId="6" fillId="2" borderId="1" xfId="0" applyNumberFormat="1" applyFont="1" applyFill="1" applyBorder="1"/>
    <xf numFmtId="2" fontId="6" fillId="2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top" wrapText="1"/>
    </xf>
    <xf numFmtId="0" fontId="16" fillId="0" borderId="1" xfId="0" applyFont="1" applyFill="1" applyBorder="1" applyAlignment="1">
      <alignment horizontal="left" vertical="top" wrapText="1" indent="2"/>
    </xf>
    <xf numFmtId="0" fontId="12" fillId="0" borderId="1" xfId="0" applyFont="1" applyFill="1" applyBorder="1" applyAlignment="1">
      <alignment horizontal="justify" vertical="top" wrapText="1"/>
    </xf>
    <xf numFmtId="49" fontId="5" fillId="0" borderId="1" xfId="0" applyNumberFormat="1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 vertical="top" wrapText="1" indent="2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 indent="2"/>
    </xf>
    <xf numFmtId="2" fontId="5" fillId="0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left" vertical="top" wrapText="1" indent="2"/>
    </xf>
    <xf numFmtId="49" fontId="5" fillId="0" borderId="1" xfId="0" applyNumberFormat="1" applyFont="1" applyFill="1" applyBorder="1" applyAlignment="1">
      <alignment horizontal="justify" vertical="center" wrapText="1"/>
    </xf>
    <xf numFmtId="0" fontId="21" fillId="0" borderId="1" xfId="0" applyFont="1" applyFill="1" applyBorder="1" applyAlignment="1">
      <alignment horizontal="left" vertical="top" wrapText="1"/>
    </xf>
    <xf numFmtId="4" fontId="14" fillId="2" borderId="1" xfId="0" applyNumberFormat="1" applyFont="1" applyFill="1" applyBorder="1" applyAlignment="1">
      <alignment horizontal="right" vertical="center"/>
    </xf>
    <xf numFmtId="0" fontId="1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4" fontId="17" fillId="4" borderId="1" xfId="0" applyNumberFormat="1" applyFont="1" applyFill="1" applyBorder="1" applyAlignment="1">
      <alignment horizontal="right" vertical="center"/>
    </xf>
    <xf numFmtId="0" fontId="16" fillId="0" borderId="1" xfId="0" applyFont="1" applyBorder="1" applyAlignment="1">
      <alignment horizontal="justify" vertical="center" wrapText="1"/>
    </xf>
    <xf numFmtId="0" fontId="13" fillId="0" borderId="3" xfId="0" applyFont="1" applyFill="1" applyBorder="1" applyAlignment="1">
      <alignment horizontal="left" vertical="center" wrapText="1" indent="2"/>
    </xf>
    <xf numFmtId="0" fontId="12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49" fontId="13" fillId="0" borderId="1" xfId="0" applyNumberFormat="1" applyFont="1" applyFill="1" applyBorder="1" applyAlignment="1">
      <alignment horizontal="left" vertical="center" wrapText="1" indent="2"/>
    </xf>
    <xf numFmtId="0" fontId="15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top" wrapText="1" indent="2"/>
    </xf>
    <xf numFmtId="0" fontId="5" fillId="0" borderId="2" xfId="0" applyFont="1" applyFill="1" applyBorder="1" applyAlignment="1">
      <alignment horizontal="justify" vertical="center" wrapText="1"/>
    </xf>
    <xf numFmtId="0" fontId="5" fillId="0" borderId="1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165" fontId="17" fillId="4" borderId="1" xfId="0" applyNumberFormat="1" applyFont="1" applyFill="1" applyBorder="1" applyAlignment="1">
      <alignment horizontal="right" vertical="center"/>
    </xf>
    <xf numFmtId="165" fontId="14" fillId="2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left" vertical="center" wrapText="1" indent="2"/>
    </xf>
    <xf numFmtId="0" fontId="5" fillId="0" borderId="1" xfId="0" applyFont="1" applyFill="1" applyBorder="1" applyAlignment="1">
      <alignment horizontal="justify" vertical="top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top" wrapText="1" indent="2"/>
    </xf>
    <xf numFmtId="0" fontId="19" fillId="0" borderId="1" xfId="0" applyFont="1" applyBorder="1" applyAlignment="1">
      <alignment horizontal="left" vertical="top" wrapText="1" indent="4"/>
    </xf>
    <xf numFmtId="0" fontId="5" fillId="0" borderId="1" xfId="0" applyFont="1" applyFill="1" applyBorder="1" applyAlignment="1">
      <alignment horizontal="justify" wrapText="1"/>
    </xf>
    <xf numFmtId="4" fontId="12" fillId="2" borderId="1" xfId="0" applyNumberFormat="1" applyFont="1" applyFill="1" applyBorder="1" applyAlignment="1">
      <alignment horizontal="center" vertical="center"/>
    </xf>
    <xf numFmtId="165" fontId="14" fillId="4" borderId="1" xfId="0" applyNumberFormat="1" applyFont="1" applyFill="1" applyBorder="1" applyAlignment="1">
      <alignment horizontal="right" vertical="center"/>
    </xf>
    <xf numFmtId="165" fontId="14" fillId="0" borderId="1" xfId="0" applyNumberFormat="1" applyFont="1" applyFill="1" applyBorder="1" applyAlignment="1">
      <alignment horizontal="right" vertical="center"/>
    </xf>
    <xf numFmtId="165" fontId="17" fillId="3" borderId="1" xfId="0" applyNumberFormat="1" applyFont="1" applyFill="1" applyBorder="1" applyAlignment="1">
      <alignment horizontal="right" vertical="center"/>
    </xf>
    <xf numFmtId="165" fontId="17" fillId="0" borderId="1" xfId="0" applyNumberFormat="1" applyFont="1" applyFill="1" applyBorder="1" applyAlignment="1">
      <alignment horizontal="right" vertical="center"/>
    </xf>
    <xf numFmtId="165" fontId="17" fillId="2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4" fontId="17" fillId="2" borderId="1" xfId="0" applyNumberFormat="1" applyFont="1" applyFill="1" applyBorder="1" applyAlignment="1">
      <alignment horizontal="right" vertical="center"/>
    </xf>
    <xf numFmtId="4" fontId="17" fillId="0" borderId="1" xfId="0" applyNumberFormat="1" applyFont="1" applyFill="1" applyBorder="1" applyAlignment="1">
      <alignment horizontal="right" vertical="center"/>
    </xf>
    <xf numFmtId="4" fontId="14" fillId="5" borderId="1" xfId="0" applyNumberFormat="1" applyFont="1" applyFill="1" applyBorder="1" applyAlignment="1">
      <alignment horizontal="right" vertical="center"/>
    </xf>
    <xf numFmtId="4" fontId="18" fillId="0" borderId="1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4" fontId="6" fillId="2" borderId="0" xfId="0" applyNumberFormat="1" applyFont="1" applyFill="1"/>
    <xf numFmtId="0" fontId="15" fillId="2" borderId="0" xfId="0" applyFont="1" applyFill="1" applyAlignment="1">
      <alignment horizontal="center" vertical="center" wrapText="1"/>
    </xf>
    <xf numFmtId="0" fontId="14" fillId="2" borderId="4" xfId="0" applyFont="1" applyFill="1" applyBorder="1" applyAlignment="1">
      <alignment horizontal="right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9"/>
  <sheetViews>
    <sheetView showZeros="0" tabSelected="1" topLeftCell="A352" zoomScale="55" zoomScaleNormal="55" zoomScaleSheetLayoutView="40" workbookViewId="0">
      <selection activeCell="C357" sqref="C357:C358"/>
    </sheetView>
  </sheetViews>
  <sheetFormatPr defaultColWidth="9.21875" defaultRowHeight="13.2" x14ac:dyDescent="0.25"/>
  <cols>
    <col min="1" max="1" width="76.5546875" style="1" customWidth="1"/>
    <col min="2" max="2" width="13.77734375" style="1" customWidth="1"/>
    <col min="3" max="3" width="28" style="1" customWidth="1"/>
    <col min="4" max="4" width="28.44140625" style="1" customWidth="1"/>
    <col min="5" max="5" width="29.44140625" style="1" customWidth="1"/>
    <col min="6" max="6" width="26.44140625" style="1" customWidth="1"/>
    <col min="7" max="7" width="28.21875" style="1" customWidth="1"/>
    <col min="8" max="8" width="26.44140625" style="1" customWidth="1"/>
    <col min="9" max="9" width="29.88671875" style="1" customWidth="1"/>
    <col min="10" max="10" width="25.88671875" style="1" customWidth="1"/>
    <col min="11" max="11" width="30.88671875" style="1" customWidth="1"/>
    <col min="12" max="12" width="11.5546875" style="1" customWidth="1"/>
    <col min="13" max="13" width="3.5546875" style="1" customWidth="1"/>
    <col min="14" max="14" width="4.5546875" style="1" customWidth="1"/>
    <col min="15" max="16384" width="9.21875" style="1"/>
  </cols>
  <sheetData>
    <row r="1" spans="1:28" ht="24.6" customHeight="1" x14ac:dyDescent="0.25">
      <c r="A1" s="97" t="s">
        <v>10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28" ht="37.5" customHeight="1" x14ac:dyDescent="0.25">
      <c r="A2" s="97" t="s">
        <v>279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28" ht="39.6" customHeight="1" x14ac:dyDescent="0.25">
      <c r="A3" s="68"/>
      <c r="B3" s="68"/>
      <c r="C3" s="68"/>
      <c r="D3" s="68"/>
      <c r="E3" s="68"/>
      <c r="F3" s="68"/>
      <c r="G3" s="69"/>
      <c r="H3" s="69"/>
      <c r="I3" s="69"/>
      <c r="J3" s="69"/>
      <c r="K3" s="69"/>
      <c r="L3" s="9"/>
      <c r="M3" s="2"/>
      <c r="N3" s="2"/>
    </row>
    <row r="4" spans="1:28" ht="27" customHeight="1" x14ac:dyDescent="0.45">
      <c r="A4" s="98" t="s">
        <v>13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36" customHeight="1" x14ac:dyDescent="0.25">
      <c r="A5" s="99" t="s">
        <v>9</v>
      </c>
      <c r="B5" s="100" t="s">
        <v>11</v>
      </c>
      <c r="C5" s="103" t="s">
        <v>76</v>
      </c>
      <c r="D5" s="103"/>
      <c r="E5" s="103"/>
      <c r="F5" s="103"/>
      <c r="G5" s="104" t="s">
        <v>280</v>
      </c>
      <c r="H5" s="105"/>
      <c r="I5" s="105"/>
      <c r="J5" s="106"/>
      <c r="K5" s="107" t="s">
        <v>37</v>
      </c>
      <c r="L5" s="110" t="s">
        <v>31</v>
      </c>
    </row>
    <row r="6" spans="1:28" ht="25.5" customHeight="1" x14ac:dyDescent="0.25">
      <c r="A6" s="99"/>
      <c r="B6" s="101"/>
      <c r="C6" s="103" t="s">
        <v>1</v>
      </c>
      <c r="D6" s="103" t="s">
        <v>2</v>
      </c>
      <c r="E6" s="103"/>
      <c r="F6" s="103"/>
      <c r="G6" s="103" t="s">
        <v>1</v>
      </c>
      <c r="H6" s="116" t="s">
        <v>2</v>
      </c>
      <c r="I6" s="117"/>
      <c r="J6" s="118"/>
      <c r="K6" s="108"/>
      <c r="L6" s="111"/>
    </row>
    <row r="7" spans="1:28" ht="31.5" customHeight="1" x14ac:dyDescent="0.25">
      <c r="A7" s="99"/>
      <c r="B7" s="102"/>
      <c r="C7" s="103"/>
      <c r="D7" s="94" t="s">
        <v>3</v>
      </c>
      <c r="E7" s="94" t="s">
        <v>4</v>
      </c>
      <c r="F7" s="94" t="s">
        <v>5</v>
      </c>
      <c r="G7" s="103"/>
      <c r="H7" s="94" t="s">
        <v>3</v>
      </c>
      <c r="I7" s="94" t="s">
        <v>4</v>
      </c>
      <c r="J7" s="94" t="s">
        <v>5</v>
      </c>
      <c r="K7" s="109"/>
      <c r="L7" s="112"/>
    </row>
    <row r="8" spans="1:28" ht="24" customHeight="1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</row>
    <row r="9" spans="1:28" ht="52.8" customHeight="1" x14ac:dyDescent="0.25">
      <c r="A9" s="60" t="s">
        <v>70</v>
      </c>
      <c r="B9" s="61"/>
      <c r="C9" s="62">
        <f>C10</f>
        <v>15475000</v>
      </c>
      <c r="D9" s="62">
        <f t="shared" ref="D9:J10" si="0">D10</f>
        <v>0</v>
      </c>
      <c r="E9" s="62">
        <f t="shared" si="0"/>
        <v>0</v>
      </c>
      <c r="F9" s="62">
        <f t="shared" si="0"/>
        <v>15475000</v>
      </c>
      <c r="G9" s="62">
        <f t="shared" si="0"/>
        <v>486594.25</v>
      </c>
      <c r="H9" s="62">
        <f t="shared" si="0"/>
        <v>0</v>
      </c>
      <c r="I9" s="62">
        <f t="shared" si="0"/>
        <v>0</v>
      </c>
      <c r="J9" s="62">
        <f t="shared" si="0"/>
        <v>486594.25</v>
      </c>
      <c r="K9" s="62">
        <f>G9-C9</f>
        <v>-14988405.75</v>
      </c>
      <c r="L9" s="84">
        <f>G9/C9*100</f>
        <v>3.144389337641357</v>
      </c>
    </row>
    <row r="10" spans="1:28" ht="37.799999999999997" customHeight="1" x14ac:dyDescent="0.25">
      <c r="A10" s="58" t="s">
        <v>71</v>
      </c>
      <c r="B10" s="10"/>
      <c r="C10" s="59">
        <f>D10+E10+F10</f>
        <v>15475000</v>
      </c>
      <c r="D10" s="59">
        <f>D11</f>
        <v>0</v>
      </c>
      <c r="E10" s="59">
        <f>E11</f>
        <v>0</v>
      </c>
      <c r="F10" s="59">
        <f>F11</f>
        <v>15475000</v>
      </c>
      <c r="G10" s="59">
        <f>H10+I10+J10</f>
        <v>486594.25</v>
      </c>
      <c r="H10" s="59">
        <f t="shared" si="0"/>
        <v>0</v>
      </c>
      <c r="I10" s="59">
        <f t="shared" si="0"/>
        <v>0</v>
      </c>
      <c r="J10" s="59">
        <f t="shared" si="0"/>
        <v>486594.25</v>
      </c>
      <c r="K10" s="89">
        <f>G10-C10</f>
        <v>-14988405.75</v>
      </c>
      <c r="L10" s="85">
        <f>G10/C10*100</f>
        <v>3.144389337641357</v>
      </c>
    </row>
    <row r="11" spans="1:28" ht="81" customHeight="1" x14ac:dyDescent="0.25">
      <c r="A11" s="63" t="s">
        <v>72</v>
      </c>
      <c r="B11" s="30" t="s">
        <v>12</v>
      </c>
      <c r="C11" s="59">
        <f>D11+E11+F11</f>
        <v>15475000</v>
      </c>
      <c r="D11" s="59">
        <f>D13+D14</f>
        <v>0</v>
      </c>
      <c r="E11" s="59">
        <f t="shared" ref="E11:F11" si="1">E13+E14</f>
        <v>0</v>
      </c>
      <c r="F11" s="59">
        <f t="shared" si="1"/>
        <v>15475000</v>
      </c>
      <c r="G11" s="59">
        <f>H11+I11+J11</f>
        <v>486594.25</v>
      </c>
      <c r="H11" s="59">
        <f>H13+H14</f>
        <v>0</v>
      </c>
      <c r="I11" s="59">
        <f t="shared" ref="I11:J11" si="2">I13+I14</f>
        <v>0</v>
      </c>
      <c r="J11" s="59">
        <f t="shared" si="2"/>
        <v>486594.25</v>
      </c>
      <c r="K11" s="89">
        <f>G11-C11</f>
        <v>-14988405.75</v>
      </c>
      <c r="L11" s="85">
        <f>G11/C11*100</f>
        <v>3.144389337641357</v>
      </c>
    </row>
    <row r="12" spans="1:28" ht="24" customHeight="1" x14ac:dyDescent="0.25">
      <c r="A12" s="56" t="s">
        <v>23</v>
      </c>
      <c r="B12" s="10"/>
      <c r="C12" s="59">
        <f t="shared" ref="C12:C13" si="3">D12+E12+F12</f>
        <v>0</v>
      </c>
      <c r="D12" s="59"/>
      <c r="E12" s="59"/>
      <c r="F12" s="59"/>
      <c r="G12" s="59">
        <f t="shared" ref="G12:G13" si="4">H12+I12+J12</f>
        <v>0</v>
      </c>
      <c r="H12" s="59"/>
      <c r="I12" s="59"/>
      <c r="J12" s="59"/>
      <c r="K12" s="89">
        <f t="shared" ref="K12:K13" si="5">G12-C12</f>
        <v>0</v>
      </c>
      <c r="L12" s="85"/>
    </row>
    <row r="13" spans="1:28" ht="55.8" customHeight="1" x14ac:dyDescent="0.25">
      <c r="A13" s="52" t="s">
        <v>145</v>
      </c>
      <c r="B13" s="10">
        <v>909</v>
      </c>
      <c r="C13" s="59">
        <f t="shared" si="3"/>
        <v>587000</v>
      </c>
      <c r="D13" s="59"/>
      <c r="E13" s="59"/>
      <c r="F13" s="59">
        <v>587000</v>
      </c>
      <c r="G13" s="59">
        <f t="shared" si="4"/>
        <v>486594.25</v>
      </c>
      <c r="H13" s="59"/>
      <c r="I13" s="89"/>
      <c r="J13" s="89">
        <v>486594.25</v>
      </c>
      <c r="K13" s="89">
        <f t="shared" si="5"/>
        <v>-100405.75</v>
      </c>
      <c r="L13" s="85">
        <f t="shared" ref="L13:L14" si="6">G13/C13*100</f>
        <v>82.895102214650763</v>
      </c>
    </row>
    <row r="14" spans="1:28" ht="37.200000000000003" customHeight="1" x14ac:dyDescent="0.25">
      <c r="A14" s="39" t="s">
        <v>146</v>
      </c>
      <c r="B14" s="10">
        <v>909</v>
      </c>
      <c r="C14" s="59">
        <f>D14+E14+F14</f>
        <v>14888000</v>
      </c>
      <c r="D14" s="59"/>
      <c r="E14" s="59"/>
      <c r="F14" s="59">
        <v>14888000</v>
      </c>
      <c r="G14" s="59">
        <f>H14+I14+J14</f>
        <v>0</v>
      </c>
      <c r="H14" s="59"/>
      <c r="I14" s="89"/>
      <c r="J14" s="89"/>
      <c r="K14" s="89">
        <f>G14-C14</f>
        <v>-14888000</v>
      </c>
      <c r="L14" s="85">
        <f t="shared" si="6"/>
        <v>0</v>
      </c>
    </row>
    <row r="15" spans="1:28" ht="36" customHeight="1" x14ac:dyDescent="0.25">
      <c r="A15" s="25" t="s">
        <v>7</v>
      </c>
      <c r="B15" s="31"/>
      <c r="C15" s="62">
        <f t="shared" ref="C15:J15" si="7">C16+C21+C126</f>
        <v>1534963470</v>
      </c>
      <c r="D15" s="62">
        <f t="shared" si="7"/>
        <v>1167075120</v>
      </c>
      <c r="E15" s="62">
        <f t="shared" si="7"/>
        <v>226641150</v>
      </c>
      <c r="F15" s="62">
        <f t="shared" si="7"/>
        <v>141247200</v>
      </c>
      <c r="G15" s="62">
        <f t="shared" si="7"/>
        <v>245652573.81000003</v>
      </c>
      <c r="H15" s="62">
        <f t="shared" si="7"/>
        <v>184307214.23000002</v>
      </c>
      <c r="I15" s="62">
        <f t="shared" si="7"/>
        <v>40947827.980000004</v>
      </c>
      <c r="J15" s="62">
        <f t="shared" si="7"/>
        <v>20397531.600000001</v>
      </c>
      <c r="K15" s="62">
        <f t="shared" ref="K15:K79" si="8">G15-C15</f>
        <v>-1289310896.1900001</v>
      </c>
      <c r="L15" s="86">
        <f>G15/C15*100</f>
        <v>16.003805863210545</v>
      </c>
    </row>
    <row r="16" spans="1:28" ht="36" customHeight="1" x14ac:dyDescent="0.25">
      <c r="A16" s="26" t="s">
        <v>77</v>
      </c>
      <c r="B16" s="70"/>
      <c r="C16" s="90">
        <f>D16+E16+F16</f>
        <v>2000000</v>
      </c>
      <c r="D16" s="91">
        <f>D17</f>
        <v>0</v>
      </c>
      <c r="E16" s="91">
        <f t="shared" ref="E16:F16" si="9">E17</f>
        <v>0</v>
      </c>
      <c r="F16" s="91">
        <f t="shared" si="9"/>
        <v>2000000</v>
      </c>
      <c r="G16" s="91">
        <f t="shared" ref="G16:G84" si="10">H16+I16+J16</f>
        <v>0</v>
      </c>
      <c r="H16" s="91">
        <f>H17</f>
        <v>0</v>
      </c>
      <c r="I16" s="91">
        <f t="shared" ref="I16:J16" si="11">I17</f>
        <v>0</v>
      </c>
      <c r="J16" s="91">
        <f t="shared" si="11"/>
        <v>0</v>
      </c>
      <c r="K16" s="91">
        <f t="shared" si="8"/>
        <v>-2000000</v>
      </c>
      <c r="L16" s="87">
        <f t="shared" ref="L16:L17" si="12">G16/C16*100</f>
        <v>0</v>
      </c>
    </row>
    <row r="17" spans="1:12" ht="60" customHeight="1" x14ac:dyDescent="0.25">
      <c r="A17" s="24" t="s">
        <v>78</v>
      </c>
      <c r="B17" s="33" t="s">
        <v>54</v>
      </c>
      <c r="C17" s="89">
        <f t="shared" ref="C17:C20" si="13">D17+E17+F17</f>
        <v>2000000</v>
      </c>
      <c r="D17" s="91">
        <f>D19+D20</f>
        <v>0</v>
      </c>
      <c r="E17" s="91">
        <f t="shared" ref="E17:F17" si="14">E19+E20</f>
        <v>0</v>
      </c>
      <c r="F17" s="89">
        <f t="shared" si="14"/>
        <v>2000000</v>
      </c>
      <c r="G17" s="89">
        <f t="shared" si="10"/>
        <v>0</v>
      </c>
      <c r="H17" s="91">
        <f>H19+H20</f>
        <v>0</v>
      </c>
      <c r="I17" s="91">
        <f t="shared" ref="I17:J17" si="15">I19+I20</f>
        <v>0</v>
      </c>
      <c r="J17" s="91">
        <f t="shared" si="15"/>
        <v>0</v>
      </c>
      <c r="K17" s="89">
        <f t="shared" si="8"/>
        <v>-2000000</v>
      </c>
      <c r="L17" s="85">
        <f t="shared" si="12"/>
        <v>0</v>
      </c>
    </row>
    <row r="18" spans="1:12" ht="36" customHeight="1" x14ac:dyDescent="0.25">
      <c r="A18" s="49" t="s">
        <v>26</v>
      </c>
      <c r="B18" s="33"/>
      <c r="C18" s="91"/>
      <c r="D18" s="91"/>
      <c r="E18" s="91"/>
      <c r="F18" s="91"/>
      <c r="G18" s="89"/>
      <c r="H18" s="91"/>
      <c r="I18" s="91"/>
      <c r="J18" s="91"/>
      <c r="K18" s="91"/>
      <c r="L18" s="87"/>
    </row>
    <row r="19" spans="1:12" ht="55.8" customHeight="1" x14ac:dyDescent="0.25">
      <c r="A19" s="71" t="s">
        <v>87</v>
      </c>
      <c r="B19" s="33">
        <v>932</v>
      </c>
      <c r="C19" s="89">
        <f t="shared" si="13"/>
        <v>250000</v>
      </c>
      <c r="D19" s="89"/>
      <c r="E19" s="89"/>
      <c r="F19" s="89">
        <v>250000</v>
      </c>
      <c r="G19" s="89">
        <f t="shared" si="10"/>
        <v>0</v>
      </c>
      <c r="H19" s="92"/>
      <c r="I19" s="92"/>
      <c r="J19" s="89"/>
      <c r="K19" s="89">
        <f t="shared" ref="K19:K20" si="16">G19-C19</f>
        <v>-250000</v>
      </c>
      <c r="L19" s="85">
        <f t="shared" ref="L19:L20" si="17">G19/C19*100</f>
        <v>0</v>
      </c>
    </row>
    <row r="20" spans="1:12" ht="36" customHeight="1" x14ac:dyDescent="0.25">
      <c r="A20" s="39" t="s">
        <v>79</v>
      </c>
      <c r="B20" s="33">
        <v>932</v>
      </c>
      <c r="C20" s="89">
        <f t="shared" si="13"/>
        <v>1750000</v>
      </c>
      <c r="D20" s="89"/>
      <c r="E20" s="89"/>
      <c r="F20" s="89">
        <v>1750000</v>
      </c>
      <c r="G20" s="91">
        <f t="shared" si="10"/>
        <v>0</v>
      </c>
      <c r="H20" s="92"/>
      <c r="I20" s="92"/>
      <c r="J20" s="89"/>
      <c r="K20" s="89">
        <f t="shared" si="16"/>
        <v>-1750000</v>
      </c>
      <c r="L20" s="85">
        <f t="shared" si="17"/>
        <v>0</v>
      </c>
    </row>
    <row r="21" spans="1:12" ht="40.200000000000003" customHeight="1" x14ac:dyDescent="0.25">
      <c r="A21" s="26" t="s">
        <v>15</v>
      </c>
      <c r="B21" s="32"/>
      <c r="C21" s="90">
        <f>D21+E21+F21</f>
        <v>1262455420</v>
      </c>
      <c r="D21" s="90">
        <f>D22+D31+D36+D42+D45+D49+D52+D58+D64+D67+D70+D73+D76+D79+D82+D85+D88+D91+D94+D97+D100+D108+D115+D122</f>
        <v>967075120</v>
      </c>
      <c r="E21" s="90">
        <f>E22+E31+E36+E42+E45+E49+E52+E58+E64+E67+E70+E73+E76+E79+E82+E85+E88+E91+E94+E97+E100+E108+E115+E122</f>
        <v>186357200</v>
      </c>
      <c r="F21" s="90">
        <f>F22+F31+F36+F42+F45+F49+F52+F58+F64+F67+F70+F73+F76+F79+F82+F85+F88+F91+F94+F97+F100+F108+F115+F122</f>
        <v>109023100</v>
      </c>
      <c r="G21" s="91">
        <f t="shared" si="10"/>
        <v>181297397.75000003</v>
      </c>
      <c r="H21" s="90">
        <f>H22+H31+H36+H42+H45+H49+H52+H58+H64+H67+H70+H73+H76+H79+H82+H85+H88+H91+H94+H97+H100+H108+H115+H122</f>
        <v>135365984.24000001</v>
      </c>
      <c r="I21" s="90">
        <f>I22+I31+I36+I42+I45+I49+I52+I58+I64+I67+I70+I73+I76+I79+I82+I85+I88+I91+I94+I97+I100+I108+I115+I122</f>
        <v>31020606.68</v>
      </c>
      <c r="J21" s="90">
        <f>J22+J31+J36+J42+J45+J49+J52+J58+J64+J67+J70+J73+J76+J79+J82+J85+J88+J91+J94+J97+J100+J108+J115+J122</f>
        <v>14910806.83</v>
      </c>
      <c r="K21" s="91">
        <f t="shared" si="8"/>
        <v>-1081158022.25</v>
      </c>
      <c r="L21" s="88">
        <f>G21/C21*100</f>
        <v>14.360697009800157</v>
      </c>
    </row>
    <row r="22" spans="1:12" ht="63.6" customHeight="1" x14ac:dyDescent="0.25">
      <c r="A22" s="24" t="s">
        <v>29</v>
      </c>
      <c r="B22" s="33" t="s">
        <v>54</v>
      </c>
      <c r="C22" s="89">
        <f t="shared" ref="C22:C79" si="18">D22+E22+F22</f>
        <v>500379422</v>
      </c>
      <c r="D22" s="89">
        <f>D24+D25+D26+D27+D28+D29+D30</f>
        <v>450000000</v>
      </c>
      <c r="E22" s="89">
        <f t="shared" ref="E22:J22" si="19">E24+E25+E26+E27+E28+E29+E30</f>
        <v>37252322</v>
      </c>
      <c r="F22" s="89">
        <f t="shared" si="19"/>
        <v>13127100</v>
      </c>
      <c r="G22" s="89">
        <f t="shared" si="10"/>
        <v>170772417.59</v>
      </c>
      <c r="H22" s="89">
        <f t="shared" si="19"/>
        <v>135365984.24000001</v>
      </c>
      <c r="I22" s="89">
        <f t="shared" si="19"/>
        <v>27468621.440000001</v>
      </c>
      <c r="J22" s="89">
        <f t="shared" si="19"/>
        <v>7937811.9100000001</v>
      </c>
      <c r="K22" s="89">
        <f t="shared" si="8"/>
        <v>-329607004.40999997</v>
      </c>
      <c r="L22" s="85">
        <f>G22/C22*100</f>
        <v>34.128585245857693</v>
      </c>
    </row>
    <row r="23" spans="1:12" ht="33.6" customHeight="1" x14ac:dyDescent="0.25">
      <c r="A23" s="40" t="s">
        <v>24</v>
      </c>
      <c r="B23" s="33"/>
      <c r="C23" s="89">
        <f t="shared" si="18"/>
        <v>0</v>
      </c>
      <c r="D23" s="89"/>
      <c r="E23" s="89"/>
      <c r="F23" s="89"/>
      <c r="G23" s="89">
        <f t="shared" si="10"/>
        <v>0</v>
      </c>
      <c r="H23" s="89"/>
      <c r="I23" s="89"/>
      <c r="J23" s="89"/>
      <c r="K23" s="89">
        <f t="shared" si="8"/>
        <v>0</v>
      </c>
      <c r="L23" s="85"/>
    </row>
    <row r="24" spans="1:12" ht="71.400000000000006" customHeight="1" x14ac:dyDescent="0.25">
      <c r="A24" s="40" t="s">
        <v>222</v>
      </c>
      <c r="B24" s="33">
        <v>932</v>
      </c>
      <c r="C24" s="89">
        <f t="shared" si="18"/>
        <v>1008100</v>
      </c>
      <c r="D24" s="89"/>
      <c r="E24" s="89"/>
      <c r="F24" s="89">
        <v>1008100</v>
      </c>
      <c r="G24" s="89">
        <f t="shared" si="10"/>
        <v>0</v>
      </c>
      <c r="H24" s="89"/>
      <c r="I24" s="89"/>
      <c r="J24" s="89"/>
      <c r="K24" s="89">
        <f t="shared" si="8"/>
        <v>-1008100</v>
      </c>
      <c r="L24" s="85">
        <f t="shared" ref="L24:L44" si="20">G24/C24*100</f>
        <v>0</v>
      </c>
    </row>
    <row r="25" spans="1:12" ht="75.599999999999994" customHeight="1" x14ac:dyDescent="0.25">
      <c r="A25" s="40" t="s">
        <v>223</v>
      </c>
      <c r="B25" s="33">
        <v>932</v>
      </c>
      <c r="C25" s="89">
        <f t="shared" si="18"/>
        <v>2988500</v>
      </c>
      <c r="D25" s="89"/>
      <c r="E25" s="89"/>
      <c r="F25" s="89">
        <v>2988500</v>
      </c>
      <c r="G25" s="89">
        <f t="shared" si="10"/>
        <v>0</v>
      </c>
      <c r="H25" s="89"/>
      <c r="I25" s="89"/>
      <c r="J25" s="89"/>
      <c r="K25" s="89">
        <f t="shared" si="8"/>
        <v>-2988500</v>
      </c>
      <c r="L25" s="85">
        <f t="shared" si="20"/>
        <v>0</v>
      </c>
    </row>
    <row r="26" spans="1:12" ht="54.6" customHeight="1" x14ac:dyDescent="0.25">
      <c r="A26" s="39" t="s">
        <v>278</v>
      </c>
      <c r="B26" s="33">
        <v>932</v>
      </c>
      <c r="C26" s="89">
        <f t="shared" si="18"/>
        <v>6000000</v>
      </c>
      <c r="D26" s="89"/>
      <c r="E26" s="89"/>
      <c r="F26" s="89">
        <v>6000000</v>
      </c>
      <c r="G26" s="89">
        <f t="shared" si="10"/>
        <v>4807312.26</v>
      </c>
      <c r="H26" s="89"/>
      <c r="I26" s="89"/>
      <c r="J26" s="89">
        <v>4807312.26</v>
      </c>
      <c r="K26" s="89">
        <f t="shared" si="8"/>
        <v>-1192687.7400000002</v>
      </c>
      <c r="L26" s="85">
        <f t="shared" si="20"/>
        <v>80.121870999999999</v>
      </c>
    </row>
    <row r="27" spans="1:12" ht="34.5" customHeight="1" x14ac:dyDescent="0.25">
      <c r="A27" s="38" t="s">
        <v>43</v>
      </c>
      <c r="B27" s="33">
        <v>932</v>
      </c>
      <c r="C27" s="89">
        <f t="shared" si="18"/>
        <v>3130500</v>
      </c>
      <c r="D27" s="89"/>
      <c r="E27" s="89"/>
      <c r="F27" s="89">
        <v>3130500</v>
      </c>
      <c r="G27" s="89">
        <f t="shared" si="10"/>
        <v>3130499.65</v>
      </c>
      <c r="H27" s="89"/>
      <c r="I27" s="89"/>
      <c r="J27" s="89">
        <v>3130499.65</v>
      </c>
      <c r="K27" s="89">
        <f t="shared" si="8"/>
        <v>-0.35000000009313226</v>
      </c>
      <c r="L27" s="85">
        <f t="shared" si="20"/>
        <v>99.99998881967737</v>
      </c>
    </row>
    <row r="28" spans="1:12" ht="34.5" customHeight="1" x14ac:dyDescent="0.25">
      <c r="A28" s="38" t="s">
        <v>67</v>
      </c>
      <c r="B28" s="33">
        <v>932</v>
      </c>
      <c r="C28" s="89">
        <f t="shared" si="18"/>
        <v>17233401</v>
      </c>
      <c r="D28" s="89"/>
      <c r="E28" s="89">
        <v>17233401</v>
      </c>
      <c r="F28" s="89"/>
      <c r="G28" s="89">
        <f t="shared" si="10"/>
        <v>17233400.940000001</v>
      </c>
      <c r="H28" s="89"/>
      <c r="I28" s="89">
        <v>17233400.940000001</v>
      </c>
      <c r="J28" s="89"/>
      <c r="K28" s="89">
        <f t="shared" si="8"/>
        <v>-5.9999998658895493E-2</v>
      </c>
      <c r="L28" s="85">
        <f t="shared" si="20"/>
        <v>99.999999651838905</v>
      </c>
    </row>
    <row r="29" spans="1:12" ht="57" customHeight="1" x14ac:dyDescent="0.25">
      <c r="A29" s="38" t="s">
        <v>221</v>
      </c>
      <c r="B29" s="33">
        <v>932</v>
      </c>
      <c r="C29" s="89">
        <f t="shared" si="18"/>
        <v>20018921</v>
      </c>
      <c r="D29" s="89"/>
      <c r="E29" s="89">
        <v>20018921</v>
      </c>
      <c r="F29" s="89"/>
      <c r="G29" s="89">
        <f t="shared" si="10"/>
        <v>10235220.5</v>
      </c>
      <c r="H29" s="89"/>
      <c r="I29" s="89">
        <v>10235220.5</v>
      </c>
      <c r="J29" s="89"/>
      <c r="K29" s="89">
        <f t="shared" si="8"/>
        <v>-9783700.5</v>
      </c>
      <c r="L29" s="85">
        <f t="shared" si="20"/>
        <v>51.127733108093089</v>
      </c>
    </row>
    <row r="30" spans="1:12" ht="108.6" customHeight="1" x14ac:dyDescent="0.25">
      <c r="A30" s="77" t="s">
        <v>220</v>
      </c>
      <c r="B30" s="33">
        <v>932</v>
      </c>
      <c r="C30" s="89">
        <f t="shared" si="18"/>
        <v>450000000</v>
      </c>
      <c r="D30" s="89">
        <v>450000000</v>
      </c>
      <c r="E30" s="89"/>
      <c r="F30" s="89"/>
      <c r="G30" s="89">
        <f t="shared" si="10"/>
        <v>135365984.24000001</v>
      </c>
      <c r="H30" s="89">
        <v>135365984.24000001</v>
      </c>
      <c r="I30" s="89"/>
      <c r="J30" s="89"/>
      <c r="K30" s="89">
        <f t="shared" si="8"/>
        <v>-314634015.75999999</v>
      </c>
      <c r="L30" s="85">
        <f t="shared" si="20"/>
        <v>30.081329831111113</v>
      </c>
    </row>
    <row r="31" spans="1:12" ht="80.400000000000006" customHeight="1" x14ac:dyDescent="0.25">
      <c r="A31" s="78" t="s">
        <v>132</v>
      </c>
      <c r="B31" s="33" t="s">
        <v>54</v>
      </c>
      <c r="C31" s="89">
        <f t="shared" si="18"/>
        <v>17653446</v>
      </c>
      <c r="D31" s="89">
        <f>D33+D34+D35</f>
        <v>0</v>
      </c>
      <c r="E31" s="89">
        <f t="shared" ref="E31:J31" si="21">E33+E34+E35</f>
        <v>14721546</v>
      </c>
      <c r="F31" s="89">
        <f t="shared" si="21"/>
        <v>2931900</v>
      </c>
      <c r="G31" s="89">
        <f t="shared" si="10"/>
        <v>4445569.5500000007</v>
      </c>
      <c r="H31" s="89">
        <f t="shared" si="21"/>
        <v>0</v>
      </c>
      <c r="I31" s="89">
        <v>3551985.24</v>
      </c>
      <c r="J31" s="89">
        <f t="shared" si="21"/>
        <v>893584.31</v>
      </c>
      <c r="K31" s="89">
        <f t="shared" si="8"/>
        <v>-13207876.449999999</v>
      </c>
      <c r="L31" s="85">
        <f>G31/C31*100</f>
        <v>25.182446248738071</v>
      </c>
    </row>
    <row r="32" spans="1:12" ht="32.4" customHeight="1" x14ac:dyDescent="0.25">
      <c r="A32" s="56" t="s">
        <v>23</v>
      </c>
      <c r="B32" s="33"/>
      <c r="C32" s="89">
        <f t="shared" si="18"/>
        <v>0</v>
      </c>
      <c r="D32" s="89"/>
      <c r="E32" s="89"/>
      <c r="F32" s="89"/>
      <c r="G32" s="89">
        <f t="shared" si="10"/>
        <v>0</v>
      </c>
      <c r="H32" s="89"/>
      <c r="I32" s="89"/>
      <c r="J32" s="89"/>
      <c r="K32" s="89">
        <f t="shared" si="8"/>
        <v>0</v>
      </c>
      <c r="L32" s="85"/>
    </row>
    <row r="33" spans="1:12" ht="58.2" customHeight="1" x14ac:dyDescent="0.25">
      <c r="A33" s="54" t="s">
        <v>161</v>
      </c>
      <c r="B33" s="33">
        <v>932</v>
      </c>
      <c r="C33" s="89">
        <f t="shared" si="18"/>
        <v>5700</v>
      </c>
      <c r="D33" s="89"/>
      <c r="E33" s="89"/>
      <c r="F33" s="89">
        <v>5700</v>
      </c>
      <c r="G33" s="89">
        <f t="shared" si="10"/>
        <v>5588</v>
      </c>
      <c r="H33" s="89"/>
      <c r="I33" s="89"/>
      <c r="J33" s="89">
        <v>5588</v>
      </c>
      <c r="K33" s="89">
        <f t="shared" si="8"/>
        <v>-112</v>
      </c>
      <c r="L33" s="85">
        <f>G33/C33*100</f>
        <v>98.035087719298247</v>
      </c>
    </row>
    <row r="34" spans="1:12" ht="44.4" customHeight="1" x14ac:dyDescent="0.25">
      <c r="A34" s="38" t="s">
        <v>162</v>
      </c>
      <c r="B34" s="33">
        <v>932</v>
      </c>
      <c r="C34" s="89">
        <f t="shared" si="18"/>
        <v>2926200</v>
      </c>
      <c r="D34" s="89"/>
      <c r="E34" s="89"/>
      <c r="F34" s="89">
        <v>2926200</v>
      </c>
      <c r="G34" s="89">
        <f t="shared" si="10"/>
        <v>887996.31</v>
      </c>
      <c r="H34" s="89"/>
      <c r="I34" s="89"/>
      <c r="J34" s="89">
        <v>887996.31</v>
      </c>
      <c r="K34" s="89">
        <f t="shared" si="8"/>
        <v>-2038203.69</v>
      </c>
      <c r="L34" s="85">
        <f>G34/C34*100</f>
        <v>30.346398400656145</v>
      </c>
    </row>
    <row r="35" spans="1:12" ht="44.4" customHeight="1" x14ac:dyDescent="0.25">
      <c r="A35" s="38" t="s">
        <v>195</v>
      </c>
      <c r="B35" s="33">
        <v>932</v>
      </c>
      <c r="C35" s="89">
        <f t="shared" si="18"/>
        <v>14721546</v>
      </c>
      <c r="D35" s="89"/>
      <c r="E35" s="89">
        <v>14721546</v>
      </c>
      <c r="F35" s="89"/>
      <c r="G35" s="89">
        <f t="shared" si="10"/>
        <v>3551985.24</v>
      </c>
      <c r="H35" s="89"/>
      <c r="I35" s="89">
        <v>3551985.24</v>
      </c>
      <c r="J35" s="89"/>
      <c r="K35" s="89">
        <f t="shared" si="8"/>
        <v>-11169560.76</v>
      </c>
      <c r="L35" s="85">
        <f>G35/C35*100</f>
        <v>24.127800436177015</v>
      </c>
    </row>
    <row r="36" spans="1:12" ht="115.2" customHeight="1" x14ac:dyDescent="0.25">
      <c r="A36" s="78" t="s">
        <v>133</v>
      </c>
      <c r="B36" s="33" t="s">
        <v>54</v>
      </c>
      <c r="C36" s="89">
        <f t="shared" si="18"/>
        <v>20655164</v>
      </c>
      <c r="D36" s="89">
        <f>D38+D39+D40+D41</f>
        <v>0</v>
      </c>
      <c r="E36" s="89">
        <f t="shared" ref="E36:F36" si="22">E38+E39+E40+E41</f>
        <v>10587264</v>
      </c>
      <c r="F36" s="89">
        <f t="shared" si="22"/>
        <v>10067900</v>
      </c>
      <c r="G36" s="89">
        <f t="shared" si="10"/>
        <v>2591422.1</v>
      </c>
      <c r="H36" s="89">
        <f>H38+H39+H40+H41</f>
        <v>0</v>
      </c>
      <c r="I36" s="89">
        <f t="shared" ref="I36:J36" si="23">I38+I39+I40+I41</f>
        <v>0</v>
      </c>
      <c r="J36" s="89">
        <f t="shared" si="23"/>
        <v>2591422.1</v>
      </c>
      <c r="K36" s="89">
        <f t="shared" si="8"/>
        <v>-18063741.899999999</v>
      </c>
      <c r="L36" s="85">
        <f>G36/C36*100</f>
        <v>12.546122122293484</v>
      </c>
    </row>
    <row r="37" spans="1:12" ht="32.4" customHeight="1" x14ac:dyDescent="0.25">
      <c r="A37" s="56" t="s">
        <v>23</v>
      </c>
      <c r="B37" s="33"/>
      <c r="C37" s="89">
        <f t="shared" si="18"/>
        <v>0</v>
      </c>
      <c r="D37" s="89"/>
      <c r="E37" s="89"/>
      <c r="F37" s="89"/>
      <c r="G37" s="89">
        <f t="shared" si="10"/>
        <v>0</v>
      </c>
      <c r="H37" s="89"/>
      <c r="I37" s="89"/>
      <c r="J37" s="89"/>
      <c r="K37" s="89">
        <f t="shared" si="8"/>
        <v>0</v>
      </c>
      <c r="L37" s="85"/>
    </row>
    <row r="38" spans="1:12" ht="64.2" customHeight="1" x14ac:dyDescent="0.25">
      <c r="A38" s="54" t="s">
        <v>163</v>
      </c>
      <c r="B38" s="33">
        <v>932</v>
      </c>
      <c r="C38" s="89">
        <f t="shared" si="18"/>
        <v>49400</v>
      </c>
      <c r="D38" s="89"/>
      <c r="E38" s="89"/>
      <c r="F38" s="89">
        <v>49400</v>
      </c>
      <c r="G38" s="89">
        <f t="shared" si="10"/>
        <v>15813.98</v>
      </c>
      <c r="H38" s="89"/>
      <c r="I38" s="89"/>
      <c r="J38" s="89">
        <v>15813.98</v>
      </c>
      <c r="K38" s="89">
        <f t="shared" si="8"/>
        <v>-33586.020000000004</v>
      </c>
      <c r="L38" s="85">
        <f>G38/C38*100</f>
        <v>32.012105263157892</v>
      </c>
    </row>
    <row r="39" spans="1:12" ht="64.2" customHeight="1" x14ac:dyDescent="0.25">
      <c r="A39" s="54" t="s">
        <v>245</v>
      </c>
      <c r="B39" s="33">
        <v>932</v>
      </c>
      <c r="C39" s="89">
        <f t="shared" si="18"/>
        <v>196000</v>
      </c>
      <c r="D39" s="89"/>
      <c r="E39" s="89"/>
      <c r="F39" s="89">
        <v>196000</v>
      </c>
      <c r="G39" s="89">
        <f t="shared" si="10"/>
        <v>0</v>
      </c>
      <c r="H39" s="89"/>
      <c r="I39" s="89"/>
      <c r="J39" s="89"/>
      <c r="K39" s="89">
        <f t="shared" si="8"/>
        <v>-196000</v>
      </c>
      <c r="L39" s="85">
        <f>G39/C39*100</f>
        <v>0</v>
      </c>
    </row>
    <row r="40" spans="1:12" ht="48.6" customHeight="1" x14ac:dyDescent="0.25">
      <c r="A40" s="38" t="s">
        <v>164</v>
      </c>
      <c r="B40" s="33">
        <v>932</v>
      </c>
      <c r="C40" s="89">
        <f t="shared" si="18"/>
        <v>9822500</v>
      </c>
      <c r="D40" s="89"/>
      <c r="E40" s="89"/>
      <c r="F40" s="89">
        <v>9822500</v>
      </c>
      <c r="G40" s="89">
        <f t="shared" si="10"/>
        <v>2575608.12</v>
      </c>
      <c r="H40" s="89"/>
      <c r="I40" s="89"/>
      <c r="J40" s="89">
        <v>2575608.12</v>
      </c>
      <c r="K40" s="89">
        <f t="shared" si="8"/>
        <v>-7246891.8799999999</v>
      </c>
      <c r="L40" s="85">
        <f>G40/C40*100</f>
        <v>26.221513056757445</v>
      </c>
    </row>
    <row r="41" spans="1:12" ht="48.6" customHeight="1" x14ac:dyDescent="0.25">
      <c r="A41" s="38" t="s">
        <v>196</v>
      </c>
      <c r="B41" s="33">
        <v>932</v>
      </c>
      <c r="C41" s="89">
        <f t="shared" si="18"/>
        <v>10587264</v>
      </c>
      <c r="D41" s="89"/>
      <c r="E41" s="89">
        <v>10587264</v>
      </c>
      <c r="F41" s="89"/>
      <c r="G41" s="89">
        <f t="shared" si="10"/>
        <v>0</v>
      </c>
      <c r="H41" s="89"/>
      <c r="I41" s="89"/>
      <c r="J41" s="89"/>
      <c r="K41" s="89">
        <f t="shared" si="8"/>
        <v>-10587264</v>
      </c>
      <c r="L41" s="85">
        <f>G41/C41*100</f>
        <v>0</v>
      </c>
    </row>
    <row r="42" spans="1:12" ht="84" customHeight="1" x14ac:dyDescent="0.25">
      <c r="A42" s="48" t="s">
        <v>51</v>
      </c>
      <c r="B42" s="33" t="s">
        <v>54</v>
      </c>
      <c r="C42" s="89">
        <f t="shared" si="18"/>
        <v>2400700</v>
      </c>
      <c r="D42" s="89">
        <f>D44</f>
        <v>0</v>
      </c>
      <c r="E42" s="89">
        <f>E44</f>
        <v>0</v>
      </c>
      <c r="F42" s="89">
        <f t="shared" ref="F42" si="24">F44</f>
        <v>2400700</v>
      </c>
      <c r="G42" s="89">
        <f t="shared" si="10"/>
        <v>0</v>
      </c>
      <c r="H42" s="89">
        <f>H44</f>
        <v>0</v>
      </c>
      <c r="I42" s="89">
        <f t="shared" ref="I42:J42" si="25">I44</f>
        <v>0</v>
      </c>
      <c r="J42" s="89">
        <f t="shared" si="25"/>
        <v>0</v>
      </c>
      <c r="K42" s="89">
        <f t="shared" si="8"/>
        <v>-2400700</v>
      </c>
      <c r="L42" s="85">
        <f t="shared" si="20"/>
        <v>0</v>
      </c>
    </row>
    <row r="43" spans="1:12" ht="34.5" customHeight="1" x14ac:dyDescent="0.25">
      <c r="A43" s="40" t="s">
        <v>24</v>
      </c>
      <c r="B43" s="33"/>
      <c r="C43" s="89">
        <f t="shared" si="18"/>
        <v>0</v>
      </c>
      <c r="D43" s="89"/>
      <c r="E43" s="89"/>
      <c r="F43" s="89"/>
      <c r="G43" s="89">
        <f t="shared" si="10"/>
        <v>0</v>
      </c>
      <c r="H43" s="89"/>
      <c r="I43" s="89"/>
      <c r="J43" s="89"/>
      <c r="K43" s="89">
        <f t="shared" si="8"/>
        <v>0</v>
      </c>
      <c r="L43" s="85"/>
    </row>
    <row r="44" spans="1:12" ht="60" customHeight="1" x14ac:dyDescent="0.25">
      <c r="A44" s="54" t="s">
        <v>80</v>
      </c>
      <c r="B44" s="33">
        <v>932</v>
      </c>
      <c r="C44" s="89">
        <f t="shared" si="18"/>
        <v>2400700</v>
      </c>
      <c r="D44" s="89"/>
      <c r="E44" s="89"/>
      <c r="F44" s="89">
        <v>2400700</v>
      </c>
      <c r="G44" s="89">
        <f t="shared" si="10"/>
        <v>0</v>
      </c>
      <c r="H44" s="89"/>
      <c r="I44" s="89"/>
      <c r="J44" s="89"/>
      <c r="K44" s="89">
        <f t="shared" si="8"/>
        <v>-2400700</v>
      </c>
      <c r="L44" s="85">
        <f t="shared" si="20"/>
        <v>0</v>
      </c>
    </row>
    <row r="45" spans="1:12" ht="60" customHeight="1" x14ac:dyDescent="0.25">
      <c r="A45" s="78" t="s">
        <v>165</v>
      </c>
      <c r="B45" s="33" t="s">
        <v>54</v>
      </c>
      <c r="C45" s="89">
        <f t="shared" si="18"/>
        <v>1111000</v>
      </c>
      <c r="D45" s="89">
        <f>D47+D48</f>
        <v>0</v>
      </c>
      <c r="E45" s="89">
        <f t="shared" ref="E45:F45" si="26">E47+E48</f>
        <v>0</v>
      </c>
      <c r="F45" s="89">
        <f t="shared" si="26"/>
        <v>1111000</v>
      </c>
      <c r="G45" s="89">
        <f t="shared" si="10"/>
        <v>1110898.76</v>
      </c>
      <c r="H45" s="89">
        <f>H47+H48</f>
        <v>0</v>
      </c>
      <c r="I45" s="89">
        <f t="shared" ref="I45" si="27">I47+I48</f>
        <v>0</v>
      </c>
      <c r="J45" s="89">
        <f>J47+J48</f>
        <v>1110898.76</v>
      </c>
      <c r="K45" s="89">
        <f t="shared" si="8"/>
        <v>-101.23999999999069</v>
      </c>
      <c r="L45" s="85">
        <f>G45/C45*100</f>
        <v>99.990887488748882</v>
      </c>
    </row>
    <row r="46" spans="1:12" ht="25.2" customHeight="1" x14ac:dyDescent="0.25">
      <c r="A46" s="56" t="s">
        <v>23</v>
      </c>
      <c r="B46" s="33"/>
      <c r="C46" s="89">
        <f t="shared" si="18"/>
        <v>0</v>
      </c>
      <c r="D46" s="89"/>
      <c r="E46" s="89"/>
      <c r="F46" s="89"/>
      <c r="G46" s="89">
        <f t="shared" si="10"/>
        <v>0</v>
      </c>
      <c r="H46" s="89"/>
      <c r="I46" s="89"/>
      <c r="J46" s="89"/>
      <c r="K46" s="89">
        <f t="shared" si="8"/>
        <v>0</v>
      </c>
      <c r="L46" s="85"/>
    </row>
    <row r="47" spans="1:12" ht="60" customHeight="1" x14ac:dyDescent="0.25">
      <c r="A47" s="54" t="s">
        <v>166</v>
      </c>
      <c r="B47" s="33">
        <v>932</v>
      </c>
      <c r="C47" s="89">
        <f t="shared" si="18"/>
        <v>13800</v>
      </c>
      <c r="D47" s="89"/>
      <c r="E47" s="89"/>
      <c r="F47" s="89">
        <v>13800</v>
      </c>
      <c r="G47" s="89">
        <f t="shared" si="10"/>
        <v>13776.96</v>
      </c>
      <c r="H47" s="89"/>
      <c r="I47" s="89"/>
      <c r="J47" s="89">
        <v>13776.96</v>
      </c>
      <c r="K47" s="89">
        <f t="shared" si="8"/>
        <v>-23.040000000000873</v>
      </c>
      <c r="L47" s="85">
        <f>G47/C47*100</f>
        <v>99.833043478260862</v>
      </c>
    </row>
    <row r="48" spans="1:12" ht="60" customHeight="1" x14ac:dyDescent="0.25">
      <c r="A48" s="38" t="s">
        <v>167</v>
      </c>
      <c r="B48" s="33">
        <v>932</v>
      </c>
      <c r="C48" s="89">
        <f t="shared" si="18"/>
        <v>1097200</v>
      </c>
      <c r="D48" s="89"/>
      <c r="E48" s="89"/>
      <c r="F48" s="89">
        <v>1097200</v>
      </c>
      <c r="G48" s="89">
        <f t="shared" si="10"/>
        <v>1097121.8</v>
      </c>
      <c r="H48" s="89"/>
      <c r="I48" s="89"/>
      <c r="J48" s="89">
        <v>1097121.8</v>
      </c>
      <c r="K48" s="89">
        <f t="shared" si="8"/>
        <v>-78.199999999953434</v>
      </c>
      <c r="L48" s="85">
        <f>G48/C48*100</f>
        <v>99.99287276704338</v>
      </c>
    </row>
    <row r="49" spans="1:12" ht="78" customHeight="1" x14ac:dyDescent="0.25">
      <c r="A49" s="55" t="s">
        <v>168</v>
      </c>
      <c r="B49" s="33" t="s">
        <v>54</v>
      </c>
      <c r="C49" s="89">
        <f t="shared" si="18"/>
        <v>25300</v>
      </c>
      <c r="D49" s="89">
        <f>D51</f>
        <v>0</v>
      </c>
      <c r="E49" s="89">
        <f t="shared" ref="E49:F49" si="28">E51</f>
        <v>0</v>
      </c>
      <c r="F49" s="89">
        <f t="shared" si="28"/>
        <v>25300</v>
      </c>
      <c r="G49" s="89">
        <f t="shared" si="10"/>
        <v>24671.96</v>
      </c>
      <c r="H49" s="89">
        <f>H51</f>
        <v>0</v>
      </c>
      <c r="I49" s="89">
        <f t="shared" ref="I49:J49" si="29">I51</f>
        <v>0</v>
      </c>
      <c r="J49" s="89">
        <f t="shared" si="29"/>
        <v>24671.96</v>
      </c>
      <c r="K49" s="89">
        <f t="shared" si="8"/>
        <v>-628.04000000000087</v>
      </c>
      <c r="L49" s="85">
        <f t="shared" ref="L49" si="30">G49/C49*100</f>
        <v>97.517628458498024</v>
      </c>
    </row>
    <row r="50" spans="1:12" ht="33" customHeight="1" x14ac:dyDescent="0.25">
      <c r="A50" s="56" t="s">
        <v>23</v>
      </c>
      <c r="B50" s="33"/>
      <c r="C50" s="89">
        <f t="shared" si="18"/>
        <v>0</v>
      </c>
      <c r="D50" s="89"/>
      <c r="E50" s="89"/>
      <c r="F50" s="89"/>
      <c r="G50" s="89">
        <f t="shared" si="10"/>
        <v>0</v>
      </c>
      <c r="H50" s="89"/>
      <c r="I50" s="89"/>
      <c r="J50" s="89"/>
      <c r="K50" s="89">
        <f t="shared" si="8"/>
        <v>0</v>
      </c>
      <c r="L50" s="85"/>
    </row>
    <row r="51" spans="1:12" ht="60" customHeight="1" x14ac:dyDescent="0.25">
      <c r="A51" s="54" t="s">
        <v>169</v>
      </c>
      <c r="B51" s="33">
        <v>932</v>
      </c>
      <c r="C51" s="89">
        <f t="shared" si="18"/>
        <v>25300</v>
      </c>
      <c r="D51" s="89"/>
      <c r="E51" s="89"/>
      <c r="F51" s="89">
        <v>25300</v>
      </c>
      <c r="G51" s="89">
        <f t="shared" si="10"/>
        <v>24671.96</v>
      </c>
      <c r="H51" s="89"/>
      <c r="I51" s="89"/>
      <c r="J51" s="89">
        <v>24671.96</v>
      </c>
      <c r="K51" s="89">
        <f t="shared" si="8"/>
        <v>-628.04000000000087</v>
      </c>
      <c r="L51" s="85">
        <f t="shared" ref="L51:L64" si="31">G51/C51*100</f>
        <v>97.517628458498024</v>
      </c>
    </row>
    <row r="52" spans="1:12" ht="60" customHeight="1" x14ac:dyDescent="0.25">
      <c r="A52" s="24" t="s">
        <v>200</v>
      </c>
      <c r="B52" s="33" t="s">
        <v>54</v>
      </c>
      <c r="C52" s="89">
        <f t="shared" si="18"/>
        <v>19017268</v>
      </c>
      <c r="D52" s="89">
        <f>D54+D55+D56+D57</f>
        <v>0</v>
      </c>
      <c r="E52" s="89">
        <f t="shared" ref="E52:F52" si="32">E54+E55+E56+E57</f>
        <v>15925368</v>
      </c>
      <c r="F52" s="89">
        <f t="shared" si="32"/>
        <v>3091900</v>
      </c>
      <c r="G52" s="89">
        <f t="shared" si="10"/>
        <v>62820</v>
      </c>
      <c r="H52" s="89">
        <f>H54+H55+H56+H57</f>
        <v>0</v>
      </c>
      <c r="I52" s="89">
        <f t="shared" ref="I52:J52" si="33">I54+I55+I56+I57</f>
        <v>0</v>
      </c>
      <c r="J52" s="89">
        <f t="shared" si="33"/>
        <v>62820</v>
      </c>
      <c r="K52" s="89">
        <f t="shared" si="8"/>
        <v>-18954448</v>
      </c>
      <c r="L52" s="85">
        <f>G52/C52*100</f>
        <v>0.33033135989880352</v>
      </c>
    </row>
    <row r="53" spans="1:12" ht="35.4" customHeight="1" x14ac:dyDescent="0.25">
      <c r="A53" s="40" t="s">
        <v>23</v>
      </c>
      <c r="B53" s="33"/>
      <c r="C53" s="89">
        <f t="shared" si="18"/>
        <v>0</v>
      </c>
      <c r="D53" s="89"/>
      <c r="E53" s="89"/>
      <c r="F53" s="89"/>
      <c r="G53" s="89">
        <f t="shared" si="10"/>
        <v>0</v>
      </c>
      <c r="H53" s="89"/>
      <c r="I53" s="89"/>
      <c r="J53" s="89"/>
      <c r="K53" s="89">
        <f t="shared" si="8"/>
        <v>0</v>
      </c>
      <c r="L53" s="85"/>
    </row>
    <row r="54" spans="1:12" ht="50.4" customHeight="1" x14ac:dyDescent="0.25">
      <c r="A54" s="54" t="s">
        <v>224</v>
      </c>
      <c r="B54" s="33">
        <v>932</v>
      </c>
      <c r="C54" s="89">
        <f t="shared" si="18"/>
        <v>62820</v>
      </c>
      <c r="D54" s="89"/>
      <c r="E54" s="89"/>
      <c r="F54" s="89">
        <v>62820</v>
      </c>
      <c r="G54" s="89">
        <f t="shared" si="10"/>
        <v>62820</v>
      </c>
      <c r="H54" s="89"/>
      <c r="I54" s="89"/>
      <c r="J54" s="89">
        <v>62820</v>
      </c>
      <c r="K54" s="89">
        <f t="shared" si="8"/>
        <v>0</v>
      </c>
      <c r="L54" s="85">
        <f t="shared" ref="L54" si="34">G54/C54*100</f>
        <v>100</v>
      </c>
    </row>
    <row r="55" spans="1:12" ht="60" customHeight="1" x14ac:dyDescent="0.25">
      <c r="A55" s="40" t="s">
        <v>174</v>
      </c>
      <c r="B55" s="33">
        <v>932</v>
      </c>
      <c r="C55" s="89">
        <f t="shared" si="18"/>
        <v>100000</v>
      </c>
      <c r="D55" s="89"/>
      <c r="E55" s="89"/>
      <c r="F55" s="89">
        <v>100000</v>
      </c>
      <c r="G55" s="89">
        <f t="shared" si="10"/>
        <v>0</v>
      </c>
      <c r="H55" s="89"/>
      <c r="I55" s="89"/>
      <c r="J55" s="89"/>
      <c r="K55" s="89">
        <f t="shared" si="8"/>
        <v>-100000</v>
      </c>
      <c r="L55" s="85">
        <f>G55/C55*100</f>
        <v>0</v>
      </c>
    </row>
    <row r="56" spans="1:12" ht="40.200000000000003" customHeight="1" x14ac:dyDescent="0.25">
      <c r="A56" s="39" t="s">
        <v>175</v>
      </c>
      <c r="B56" s="33">
        <v>932</v>
      </c>
      <c r="C56" s="89">
        <f t="shared" si="18"/>
        <v>2929080</v>
      </c>
      <c r="D56" s="89"/>
      <c r="E56" s="89"/>
      <c r="F56" s="89">
        <v>2929080</v>
      </c>
      <c r="G56" s="89">
        <f t="shared" si="10"/>
        <v>0</v>
      </c>
      <c r="H56" s="89"/>
      <c r="I56" s="89"/>
      <c r="J56" s="89"/>
      <c r="K56" s="89">
        <f t="shared" si="8"/>
        <v>-2929080</v>
      </c>
      <c r="L56" s="85">
        <f>G56/C56*100</f>
        <v>0</v>
      </c>
    </row>
    <row r="57" spans="1:12" ht="42" customHeight="1" x14ac:dyDescent="0.25">
      <c r="A57" s="39" t="s">
        <v>197</v>
      </c>
      <c r="B57" s="33">
        <v>932</v>
      </c>
      <c r="C57" s="89">
        <f t="shared" si="18"/>
        <v>15925368</v>
      </c>
      <c r="D57" s="89"/>
      <c r="E57" s="89">
        <v>15925368</v>
      </c>
      <c r="F57" s="89"/>
      <c r="G57" s="89">
        <f t="shared" si="10"/>
        <v>0</v>
      </c>
      <c r="H57" s="89"/>
      <c r="I57" s="89"/>
      <c r="J57" s="89"/>
      <c r="K57" s="89">
        <f t="shared" si="8"/>
        <v>-15925368</v>
      </c>
      <c r="L57" s="85">
        <f>G57/C57*100</f>
        <v>0</v>
      </c>
    </row>
    <row r="58" spans="1:12" ht="60" customHeight="1" x14ac:dyDescent="0.25">
      <c r="A58" s="78" t="s">
        <v>134</v>
      </c>
      <c r="B58" s="33" t="s">
        <v>54</v>
      </c>
      <c r="C58" s="89">
        <f t="shared" si="18"/>
        <v>17089900</v>
      </c>
      <c r="D58" s="89">
        <f>D60+D61+D62+D63</f>
        <v>0</v>
      </c>
      <c r="E58" s="89">
        <f t="shared" ref="E58:F58" si="35">E60+E61+E62+E63</f>
        <v>13930000</v>
      </c>
      <c r="F58" s="89">
        <f t="shared" si="35"/>
        <v>3159900</v>
      </c>
      <c r="G58" s="89">
        <f t="shared" si="10"/>
        <v>11862</v>
      </c>
      <c r="H58" s="89">
        <f>H60+H61+H62+H63</f>
        <v>0</v>
      </c>
      <c r="I58" s="89">
        <f t="shared" ref="I58:J58" si="36">I60+I61+I62+I63</f>
        <v>0</v>
      </c>
      <c r="J58" s="89">
        <f t="shared" si="36"/>
        <v>11862</v>
      </c>
      <c r="K58" s="89">
        <f t="shared" si="8"/>
        <v>-17078038</v>
      </c>
      <c r="L58" s="85"/>
    </row>
    <row r="59" spans="1:12" ht="31.2" customHeight="1" x14ac:dyDescent="0.25">
      <c r="A59" s="56" t="s">
        <v>23</v>
      </c>
      <c r="B59" s="33"/>
      <c r="C59" s="89">
        <f t="shared" si="18"/>
        <v>0</v>
      </c>
      <c r="D59" s="89"/>
      <c r="E59" s="89"/>
      <c r="F59" s="89"/>
      <c r="G59" s="89">
        <f>H59+I59+J59</f>
        <v>0</v>
      </c>
      <c r="H59" s="89"/>
      <c r="I59" s="89"/>
      <c r="J59" s="89"/>
      <c r="K59" s="89">
        <f t="shared" si="8"/>
        <v>0</v>
      </c>
      <c r="L59" s="85"/>
    </row>
    <row r="60" spans="1:12" ht="60" customHeight="1" x14ac:dyDescent="0.25">
      <c r="A60" s="54" t="s">
        <v>193</v>
      </c>
      <c r="B60" s="33">
        <v>932</v>
      </c>
      <c r="C60" s="89">
        <f t="shared" si="18"/>
        <v>11900</v>
      </c>
      <c r="D60" s="89"/>
      <c r="E60" s="89"/>
      <c r="F60" s="89">
        <v>11900</v>
      </c>
      <c r="G60" s="89">
        <f>H60+I60+J60</f>
        <v>11862</v>
      </c>
      <c r="H60" s="89"/>
      <c r="I60" s="89"/>
      <c r="J60" s="89">
        <v>11862</v>
      </c>
      <c r="K60" s="89">
        <f t="shared" si="8"/>
        <v>-38</v>
      </c>
      <c r="L60" s="85"/>
    </row>
    <row r="61" spans="1:12" ht="60" customHeight="1" x14ac:dyDescent="0.25">
      <c r="A61" s="40" t="s">
        <v>212</v>
      </c>
      <c r="B61" s="33">
        <v>932</v>
      </c>
      <c r="C61" s="89">
        <f t="shared" si="18"/>
        <v>99500</v>
      </c>
      <c r="D61" s="89"/>
      <c r="E61" s="89"/>
      <c r="F61" s="89">
        <v>99500</v>
      </c>
      <c r="G61" s="89">
        <f>H61+I61+J61</f>
        <v>0</v>
      </c>
      <c r="H61" s="89"/>
      <c r="I61" s="89"/>
      <c r="J61" s="89"/>
      <c r="K61" s="89">
        <f t="shared" si="8"/>
        <v>-99500</v>
      </c>
      <c r="L61" s="85"/>
    </row>
    <row r="62" spans="1:12" ht="60" customHeight="1" x14ac:dyDescent="0.25">
      <c r="A62" s="38" t="s">
        <v>192</v>
      </c>
      <c r="B62" s="33">
        <v>932</v>
      </c>
      <c r="C62" s="89">
        <f t="shared" si="18"/>
        <v>3048500</v>
      </c>
      <c r="D62" s="89"/>
      <c r="E62" s="89"/>
      <c r="F62" s="89">
        <v>3048500</v>
      </c>
      <c r="G62" s="89">
        <f>H62+I62+J62</f>
        <v>0</v>
      </c>
      <c r="H62" s="89"/>
      <c r="I62" s="89"/>
      <c r="J62" s="89"/>
      <c r="K62" s="89">
        <f t="shared" si="8"/>
        <v>-3048500</v>
      </c>
      <c r="L62" s="85"/>
    </row>
    <row r="63" spans="1:12" ht="60" customHeight="1" x14ac:dyDescent="0.25">
      <c r="A63" s="38" t="s">
        <v>198</v>
      </c>
      <c r="B63" s="33">
        <v>932</v>
      </c>
      <c r="C63" s="89">
        <f t="shared" si="18"/>
        <v>13930000</v>
      </c>
      <c r="D63" s="89"/>
      <c r="E63" s="89">
        <v>13930000</v>
      </c>
      <c r="F63" s="89"/>
      <c r="G63" s="89">
        <f>H63+I63+J63</f>
        <v>0</v>
      </c>
      <c r="H63" s="89"/>
      <c r="I63" s="89"/>
      <c r="J63" s="89"/>
      <c r="K63" s="89">
        <f t="shared" si="8"/>
        <v>-13930000</v>
      </c>
      <c r="L63" s="85"/>
    </row>
    <row r="64" spans="1:12" ht="60" customHeight="1" x14ac:dyDescent="0.25">
      <c r="A64" s="55" t="s">
        <v>170</v>
      </c>
      <c r="B64" s="33" t="s">
        <v>54</v>
      </c>
      <c r="C64" s="89">
        <f t="shared" si="18"/>
        <v>206100</v>
      </c>
      <c r="D64" s="89">
        <f>D66</f>
        <v>0</v>
      </c>
      <c r="E64" s="89">
        <f t="shared" ref="E64:F64" si="37">E66</f>
        <v>0</v>
      </c>
      <c r="F64" s="89">
        <f t="shared" si="37"/>
        <v>206100</v>
      </c>
      <c r="G64" s="89">
        <f t="shared" ref="G64:G66" si="38">H64+I64+J64</f>
        <v>0</v>
      </c>
      <c r="H64" s="89">
        <f>H66</f>
        <v>0</v>
      </c>
      <c r="I64" s="89">
        <f t="shared" ref="I64:J64" si="39">I66</f>
        <v>0</v>
      </c>
      <c r="J64" s="89">
        <f t="shared" si="39"/>
        <v>0</v>
      </c>
      <c r="K64" s="89">
        <f t="shared" si="8"/>
        <v>-206100</v>
      </c>
      <c r="L64" s="85">
        <f t="shared" si="31"/>
        <v>0</v>
      </c>
    </row>
    <row r="65" spans="1:12" ht="33" customHeight="1" x14ac:dyDescent="0.25">
      <c r="A65" s="56" t="s">
        <v>23</v>
      </c>
      <c r="B65" s="33"/>
      <c r="C65" s="89">
        <f t="shared" si="18"/>
        <v>0</v>
      </c>
      <c r="D65" s="89"/>
      <c r="E65" s="89"/>
      <c r="F65" s="89"/>
      <c r="G65" s="89">
        <f t="shared" si="38"/>
        <v>0</v>
      </c>
      <c r="H65" s="89"/>
      <c r="I65" s="89"/>
      <c r="J65" s="89"/>
      <c r="K65" s="89">
        <f t="shared" si="8"/>
        <v>0</v>
      </c>
      <c r="L65" s="85"/>
    </row>
    <row r="66" spans="1:12" ht="60" customHeight="1" x14ac:dyDescent="0.25">
      <c r="A66" s="54" t="s">
        <v>171</v>
      </c>
      <c r="B66" s="33">
        <v>932</v>
      </c>
      <c r="C66" s="89">
        <f t="shared" si="18"/>
        <v>206100</v>
      </c>
      <c r="D66" s="89"/>
      <c r="E66" s="89"/>
      <c r="F66" s="89">
        <v>206100</v>
      </c>
      <c r="G66" s="89">
        <f t="shared" si="38"/>
        <v>0</v>
      </c>
      <c r="H66" s="89"/>
      <c r="I66" s="89"/>
      <c r="J66" s="89"/>
      <c r="K66" s="89">
        <f t="shared" si="8"/>
        <v>-206100</v>
      </c>
      <c r="L66" s="85">
        <f t="shared" ref="L66" si="40">G66/C66*100</f>
        <v>0</v>
      </c>
    </row>
    <row r="67" spans="1:12" ht="69" customHeight="1" x14ac:dyDescent="0.25">
      <c r="A67" s="24" t="s">
        <v>44</v>
      </c>
      <c r="B67" s="33" t="s">
        <v>54</v>
      </c>
      <c r="C67" s="89">
        <f t="shared" si="18"/>
        <v>2960700</v>
      </c>
      <c r="D67" s="89">
        <f>D69</f>
        <v>0</v>
      </c>
      <c r="E67" s="89">
        <f t="shared" ref="E67:F67" si="41">E69</f>
        <v>0</v>
      </c>
      <c r="F67" s="89">
        <f t="shared" si="41"/>
        <v>2960700</v>
      </c>
      <c r="G67" s="89">
        <f t="shared" si="10"/>
        <v>0</v>
      </c>
      <c r="H67" s="89">
        <f>H69</f>
        <v>0</v>
      </c>
      <c r="I67" s="89">
        <f t="shared" ref="I67:J67" si="42">I69</f>
        <v>0</v>
      </c>
      <c r="J67" s="89">
        <f t="shared" si="42"/>
        <v>0</v>
      </c>
      <c r="K67" s="89">
        <f t="shared" si="8"/>
        <v>-2960700</v>
      </c>
      <c r="L67" s="85">
        <f>G67/C67*100</f>
        <v>0</v>
      </c>
    </row>
    <row r="68" spans="1:12" ht="34.5" customHeight="1" x14ac:dyDescent="0.25">
      <c r="A68" s="40" t="s">
        <v>24</v>
      </c>
      <c r="B68" s="33"/>
      <c r="C68" s="89">
        <f t="shared" si="18"/>
        <v>0</v>
      </c>
      <c r="D68" s="89"/>
      <c r="E68" s="89"/>
      <c r="F68" s="89"/>
      <c r="G68" s="89">
        <f t="shared" si="10"/>
        <v>0</v>
      </c>
      <c r="H68" s="89"/>
      <c r="I68" s="89"/>
      <c r="J68" s="89"/>
      <c r="K68" s="89">
        <f t="shared" si="8"/>
        <v>0</v>
      </c>
      <c r="L68" s="85"/>
    </row>
    <row r="69" spans="1:12" ht="54" customHeight="1" x14ac:dyDescent="0.25">
      <c r="A69" s="40" t="s">
        <v>48</v>
      </c>
      <c r="B69" s="33">
        <v>932</v>
      </c>
      <c r="C69" s="89">
        <f t="shared" si="18"/>
        <v>2960700</v>
      </c>
      <c r="D69" s="89"/>
      <c r="E69" s="89"/>
      <c r="F69" s="89">
        <v>2960700</v>
      </c>
      <c r="G69" s="89">
        <f t="shared" si="10"/>
        <v>0</v>
      </c>
      <c r="H69" s="89"/>
      <c r="I69" s="89"/>
      <c r="J69" s="89"/>
      <c r="K69" s="89">
        <f t="shared" si="8"/>
        <v>-2960700</v>
      </c>
      <c r="L69" s="85">
        <f>G69/C69*100</f>
        <v>0</v>
      </c>
    </row>
    <row r="70" spans="1:12" ht="50.4" customHeight="1" x14ac:dyDescent="0.25">
      <c r="A70" s="24" t="s">
        <v>45</v>
      </c>
      <c r="B70" s="33" t="s">
        <v>54</v>
      </c>
      <c r="C70" s="89">
        <f t="shared" si="18"/>
        <v>4317100</v>
      </c>
      <c r="D70" s="89">
        <f>D72</f>
        <v>0</v>
      </c>
      <c r="E70" s="89">
        <f t="shared" ref="E70:F70" si="43">E72</f>
        <v>0</v>
      </c>
      <c r="F70" s="89">
        <f t="shared" si="43"/>
        <v>4317100</v>
      </c>
      <c r="G70" s="89">
        <f t="shared" si="10"/>
        <v>0</v>
      </c>
      <c r="H70" s="89">
        <f>H72</f>
        <v>0</v>
      </c>
      <c r="I70" s="89">
        <f t="shared" ref="I70:J70" si="44">I72</f>
        <v>0</v>
      </c>
      <c r="J70" s="89">
        <f t="shared" si="44"/>
        <v>0</v>
      </c>
      <c r="K70" s="89">
        <f t="shared" si="8"/>
        <v>-4317100</v>
      </c>
      <c r="L70" s="85">
        <f>G70/C70*100</f>
        <v>0</v>
      </c>
    </row>
    <row r="71" spans="1:12" ht="34.5" customHeight="1" x14ac:dyDescent="0.25">
      <c r="A71" s="24" t="s">
        <v>23</v>
      </c>
      <c r="B71" s="30"/>
      <c r="C71" s="89">
        <f t="shared" si="18"/>
        <v>0</v>
      </c>
      <c r="D71" s="89"/>
      <c r="E71" s="89"/>
      <c r="F71" s="89"/>
      <c r="G71" s="89">
        <f t="shared" si="10"/>
        <v>0</v>
      </c>
      <c r="H71" s="89"/>
      <c r="I71" s="89"/>
      <c r="J71" s="89"/>
      <c r="K71" s="89">
        <f t="shared" si="8"/>
        <v>0</v>
      </c>
      <c r="L71" s="85"/>
    </row>
    <row r="72" spans="1:12" ht="60" customHeight="1" x14ac:dyDescent="0.25">
      <c r="A72" s="40" t="s">
        <v>49</v>
      </c>
      <c r="B72" s="30">
        <v>932</v>
      </c>
      <c r="C72" s="89">
        <f t="shared" si="18"/>
        <v>4317100</v>
      </c>
      <c r="D72" s="89"/>
      <c r="E72" s="89"/>
      <c r="F72" s="89">
        <v>4317100</v>
      </c>
      <c r="G72" s="89">
        <f t="shared" si="10"/>
        <v>0</v>
      </c>
      <c r="H72" s="89"/>
      <c r="I72" s="89"/>
      <c r="J72" s="89"/>
      <c r="K72" s="89">
        <f t="shared" si="8"/>
        <v>-4317100</v>
      </c>
      <c r="L72" s="85">
        <f>G72/C72*100</f>
        <v>0</v>
      </c>
    </row>
    <row r="73" spans="1:12" ht="72" customHeight="1" x14ac:dyDescent="0.25">
      <c r="A73" s="24" t="s">
        <v>46</v>
      </c>
      <c r="B73" s="33" t="s">
        <v>54</v>
      </c>
      <c r="C73" s="89">
        <f t="shared" si="18"/>
        <v>148300</v>
      </c>
      <c r="D73" s="89">
        <f>D75</f>
        <v>0</v>
      </c>
      <c r="E73" s="89">
        <f t="shared" ref="E73:F73" si="45">E75</f>
        <v>0</v>
      </c>
      <c r="F73" s="89">
        <f t="shared" si="45"/>
        <v>148300</v>
      </c>
      <c r="G73" s="89">
        <f t="shared" si="10"/>
        <v>0</v>
      </c>
      <c r="H73" s="89">
        <f>H75</f>
        <v>0</v>
      </c>
      <c r="I73" s="89">
        <f t="shared" ref="I73:J73" si="46">I75</f>
        <v>0</v>
      </c>
      <c r="J73" s="89">
        <f t="shared" si="46"/>
        <v>0</v>
      </c>
      <c r="K73" s="89">
        <f t="shared" si="8"/>
        <v>-148300</v>
      </c>
      <c r="L73" s="85">
        <f>G73/C73*100</f>
        <v>0</v>
      </c>
    </row>
    <row r="74" spans="1:12" ht="34.5" customHeight="1" x14ac:dyDescent="0.25">
      <c r="A74" s="40" t="s">
        <v>23</v>
      </c>
      <c r="B74" s="30"/>
      <c r="C74" s="89">
        <f t="shared" si="18"/>
        <v>0</v>
      </c>
      <c r="D74" s="89"/>
      <c r="E74" s="89"/>
      <c r="F74" s="93"/>
      <c r="G74" s="89">
        <f t="shared" si="10"/>
        <v>0</v>
      </c>
      <c r="H74" s="89"/>
      <c r="I74" s="89"/>
      <c r="J74" s="89"/>
      <c r="K74" s="89">
        <f t="shared" si="8"/>
        <v>0</v>
      </c>
      <c r="L74" s="85"/>
    </row>
    <row r="75" spans="1:12" ht="52.2" customHeight="1" x14ac:dyDescent="0.25">
      <c r="A75" s="40" t="s">
        <v>50</v>
      </c>
      <c r="B75" s="33">
        <v>932</v>
      </c>
      <c r="C75" s="89">
        <f t="shared" si="18"/>
        <v>148300</v>
      </c>
      <c r="D75" s="89"/>
      <c r="E75" s="89"/>
      <c r="F75" s="89">
        <v>148300</v>
      </c>
      <c r="G75" s="89">
        <f t="shared" si="10"/>
        <v>0</v>
      </c>
      <c r="H75" s="89"/>
      <c r="I75" s="89"/>
      <c r="J75" s="89"/>
      <c r="K75" s="89">
        <f t="shared" si="8"/>
        <v>-148300</v>
      </c>
      <c r="L75" s="85"/>
    </row>
    <row r="76" spans="1:12" ht="75" customHeight="1" x14ac:dyDescent="0.25">
      <c r="A76" s="24" t="s">
        <v>172</v>
      </c>
      <c r="B76" s="33" t="s">
        <v>54</v>
      </c>
      <c r="C76" s="89">
        <f t="shared" si="18"/>
        <v>6316500</v>
      </c>
      <c r="D76" s="89">
        <f>D78</f>
        <v>0</v>
      </c>
      <c r="E76" s="89">
        <f t="shared" ref="E76:F76" si="47">E78</f>
        <v>0</v>
      </c>
      <c r="F76" s="89">
        <f t="shared" si="47"/>
        <v>6316500</v>
      </c>
      <c r="G76" s="89">
        <f t="shared" si="10"/>
        <v>0</v>
      </c>
      <c r="H76" s="89">
        <f>H78</f>
        <v>0</v>
      </c>
      <c r="I76" s="89">
        <f t="shared" ref="I76:J76" si="48">I78</f>
        <v>0</v>
      </c>
      <c r="J76" s="89">
        <f t="shared" si="48"/>
        <v>0</v>
      </c>
      <c r="K76" s="89">
        <f t="shared" si="8"/>
        <v>-6316500</v>
      </c>
      <c r="L76" s="85">
        <f>G76/C76*100</f>
        <v>0</v>
      </c>
    </row>
    <row r="77" spans="1:12" ht="34.5" customHeight="1" x14ac:dyDescent="0.25">
      <c r="A77" s="40" t="s">
        <v>23</v>
      </c>
      <c r="B77" s="33"/>
      <c r="C77" s="89">
        <f t="shared" si="18"/>
        <v>0</v>
      </c>
      <c r="D77" s="89"/>
      <c r="E77" s="89"/>
      <c r="F77" s="89"/>
      <c r="G77" s="89"/>
      <c r="H77" s="89"/>
      <c r="I77" s="89"/>
      <c r="J77" s="89"/>
      <c r="K77" s="89">
        <f t="shared" si="8"/>
        <v>0</v>
      </c>
      <c r="L77" s="85"/>
    </row>
    <row r="78" spans="1:12" ht="55.2" customHeight="1" x14ac:dyDescent="0.25">
      <c r="A78" s="40" t="s">
        <v>173</v>
      </c>
      <c r="B78" s="33">
        <v>932</v>
      </c>
      <c r="C78" s="89">
        <f t="shared" si="18"/>
        <v>6316500</v>
      </c>
      <c r="D78" s="89"/>
      <c r="E78" s="89"/>
      <c r="F78" s="89">
        <v>6316500</v>
      </c>
      <c r="G78" s="89">
        <f>H78+I78+J78</f>
        <v>0</v>
      </c>
      <c r="H78" s="89"/>
      <c r="I78" s="89"/>
      <c r="J78" s="89"/>
      <c r="K78" s="89">
        <f t="shared" si="8"/>
        <v>-6316500</v>
      </c>
      <c r="L78" s="85">
        <f>G78/C78*100</f>
        <v>0</v>
      </c>
    </row>
    <row r="79" spans="1:12" ht="73.95" customHeight="1" x14ac:dyDescent="0.25">
      <c r="A79" s="24" t="s">
        <v>57</v>
      </c>
      <c r="B79" s="33" t="s">
        <v>54</v>
      </c>
      <c r="C79" s="89">
        <f t="shared" si="18"/>
        <v>3038000</v>
      </c>
      <c r="D79" s="89">
        <f>D81</f>
        <v>0</v>
      </c>
      <c r="E79" s="89">
        <f>E81</f>
        <v>0</v>
      </c>
      <c r="F79" s="89">
        <f>F81</f>
        <v>3038000</v>
      </c>
      <c r="G79" s="89">
        <f t="shared" si="10"/>
        <v>0</v>
      </c>
      <c r="H79" s="89">
        <f>H81</f>
        <v>0</v>
      </c>
      <c r="I79" s="89">
        <f>I81</f>
        <v>0</v>
      </c>
      <c r="J79" s="89">
        <f>J81</f>
        <v>0</v>
      </c>
      <c r="K79" s="89">
        <f t="shared" si="8"/>
        <v>-3038000</v>
      </c>
      <c r="L79" s="85">
        <f>G79/C79*100</f>
        <v>0</v>
      </c>
    </row>
    <row r="80" spans="1:12" ht="30.45" customHeight="1" x14ac:dyDescent="0.25">
      <c r="A80" s="40" t="s">
        <v>23</v>
      </c>
      <c r="B80" s="33"/>
      <c r="C80" s="89"/>
      <c r="D80" s="89"/>
      <c r="E80" s="89"/>
      <c r="F80" s="89"/>
      <c r="G80" s="89">
        <f t="shared" si="10"/>
        <v>0</v>
      </c>
      <c r="H80" s="89"/>
      <c r="I80" s="89"/>
      <c r="J80" s="89"/>
      <c r="K80" s="89"/>
      <c r="L80" s="85"/>
    </row>
    <row r="81" spans="1:12" ht="63.6" customHeight="1" x14ac:dyDescent="0.25">
      <c r="A81" s="40" t="s">
        <v>58</v>
      </c>
      <c r="B81" s="33">
        <v>932</v>
      </c>
      <c r="C81" s="89">
        <f t="shared" ref="C81:C127" si="49">D81+E81+F81</f>
        <v>3038000</v>
      </c>
      <c r="D81" s="89"/>
      <c r="E81" s="89"/>
      <c r="F81" s="89">
        <v>3038000</v>
      </c>
      <c r="G81" s="89">
        <f t="shared" si="10"/>
        <v>0</v>
      </c>
      <c r="H81" s="89"/>
      <c r="I81" s="89"/>
      <c r="J81" s="89"/>
      <c r="K81" s="89">
        <f t="shared" ref="K81:K176" si="50">G81-C81</f>
        <v>-3038000</v>
      </c>
      <c r="L81" s="85">
        <f>G81/C81*100</f>
        <v>0</v>
      </c>
    </row>
    <row r="82" spans="1:12" ht="91.2" customHeight="1" x14ac:dyDescent="0.25">
      <c r="A82" s="24" t="s">
        <v>60</v>
      </c>
      <c r="B82" s="33" t="s">
        <v>54</v>
      </c>
      <c r="C82" s="89">
        <f t="shared" si="49"/>
        <v>1776800</v>
      </c>
      <c r="D82" s="89">
        <f>D84</f>
        <v>0</v>
      </c>
      <c r="E82" s="89">
        <f>E84</f>
        <v>0</v>
      </c>
      <c r="F82" s="89">
        <f>F84</f>
        <v>1776800</v>
      </c>
      <c r="G82" s="89">
        <f t="shared" si="10"/>
        <v>0</v>
      </c>
      <c r="H82" s="89">
        <f>H84</f>
        <v>0</v>
      </c>
      <c r="I82" s="89">
        <f>I84</f>
        <v>0</v>
      </c>
      <c r="J82" s="89">
        <f>J84</f>
        <v>0</v>
      </c>
      <c r="K82" s="89">
        <f t="shared" si="50"/>
        <v>-1776800</v>
      </c>
      <c r="L82" s="85">
        <f>G82/C82*100</f>
        <v>0</v>
      </c>
    </row>
    <row r="83" spans="1:12" ht="32.549999999999997" customHeight="1" x14ac:dyDescent="0.25">
      <c r="A83" s="40" t="s">
        <v>23</v>
      </c>
      <c r="B83" s="33"/>
      <c r="C83" s="89">
        <f t="shared" si="49"/>
        <v>0</v>
      </c>
      <c r="D83" s="89"/>
      <c r="E83" s="89"/>
      <c r="F83" s="89"/>
      <c r="G83" s="89">
        <f t="shared" si="10"/>
        <v>0</v>
      </c>
      <c r="H83" s="89"/>
      <c r="I83" s="89"/>
      <c r="J83" s="89"/>
      <c r="K83" s="89">
        <f t="shared" si="50"/>
        <v>0</v>
      </c>
      <c r="L83" s="85"/>
    </row>
    <row r="84" spans="1:12" ht="52.2" customHeight="1" x14ac:dyDescent="0.25">
      <c r="A84" s="40" t="s">
        <v>59</v>
      </c>
      <c r="B84" s="33">
        <v>932</v>
      </c>
      <c r="C84" s="89">
        <f t="shared" si="49"/>
        <v>1776800</v>
      </c>
      <c r="D84" s="89"/>
      <c r="E84" s="89"/>
      <c r="F84" s="89">
        <v>1776800</v>
      </c>
      <c r="G84" s="89">
        <f t="shared" si="10"/>
        <v>0</v>
      </c>
      <c r="H84" s="89"/>
      <c r="I84" s="89"/>
      <c r="J84" s="89"/>
      <c r="K84" s="89">
        <f t="shared" si="50"/>
        <v>-1776800</v>
      </c>
      <c r="L84" s="85">
        <f>G84/C84*100</f>
        <v>0</v>
      </c>
    </row>
    <row r="85" spans="1:12" ht="81.599999999999994" customHeight="1" x14ac:dyDescent="0.25">
      <c r="A85" s="24" t="s">
        <v>225</v>
      </c>
      <c r="B85" s="33" t="s">
        <v>54</v>
      </c>
      <c r="C85" s="89">
        <f t="shared" si="49"/>
        <v>2472800</v>
      </c>
      <c r="D85" s="89">
        <f>D87</f>
        <v>0</v>
      </c>
      <c r="E85" s="89">
        <f>E87</f>
        <v>0</v>
      </c>
      <c r="F85" s="89">
        <f>F87</f>
        <v>2472800</v>
      </c>
      <c r="G85" s="89">
        <f t="shared" ref="G85:G131" si="51">H85+I85+J85</f>
        <v>6456.82</v>
      </c>
      <c r="H85" s="89">
        <f>H87</f>
        <v>0</v>
      </c>
      <c r="I85" s="89">
        <f>I87</f>
        <v>0</v>
      </c>
      <c r="J85" s="89">
        <f>J87</f>
        <v>6456.82</v>
      </c>
      <c r="K85" s="89">
        <f t="shared" si="50"/>
        <v>-2466343.1800000002</v>
      </c>
      <c r="L85" s="85"/>
    </row>
    <row r="86" spans="1:12" ht="52.2" customHeight="1" x14ac:dyDescent="0.25">
      <c r="A86" s="40" t="s">
        <v>23</v>
      </c>
      <c r="B86" s="33"/>
      <c r="C86" s="89">
        <f t="shared" si="49"/>
        <v>0</v>
      </c>
      <c r="D86" s="89"/>
      <c r="E86" s="89"/>
      <c r="F86" s="89"/>
      <c r="G86" s="89">
        <f t="shared" si="51"/>
        <v>0</v>
      </c>
      <c r="H86" s="89"/>
      <c r="I86" s="89"/>
      <c r="J86" s="89"/>
      <c r="K86" s="89">
        <f t="shared" si="50"/>
        <v>0</v>
      </c>
      <c r="L86" s="85"/>
    </row>
    <row r="87" spans="1:12" ht="52.2" customHeight="1" x14ac:dyDescent="0.25">
      <c r="A87" s="40" t="s">
        <v>226</v>
      </c>
      <c r="B87" s="33">
        <v>932</v>
      </c>
      <c r="C87" s="89">
        <f t="shared" si="49"/>
        <v>2472800</v>
      </c>
      <c r="D87" s="89"/>
      <c r="E87" s="89"/>
      <c r="F87" s="89">
        <v>2472800</v>
      </c>
      <c r="G87" s="89">
        <f t="shared" si="51"/>
        <v>6456.82</v>
      </c>
      <c r="H87" s="89"/>
      <c r="I87" s="89"/>
      <c r="J87" s="89">
        <v>6456.82</v>
      </c>
      <c r="K87" s="89">
        <f t="shared" si="50"/>
        <v>-2466343.1800000002</v>
      </c>
      <c r="L87" s="85"/>
    </row>
    <row r="88" spans="1:12" ht="54.6" customHeight="1" x14ac:dyDescent="0.25">
      <c r="A88" s="24" t="s">
        <v>74</v>
      </c>
      <c r="B88" s="33" t="s">
        <v>54</v>
      </c>
      <c r="C88" s="89">
        <f t="shared" si="49"/>
        <v>2160000</v>
      </c>
      <c r="D88" s="89">
        <f>D90</f>
        <v>0</v>
      </c>
      <c r="E88" s="89">
        <f>E90</f>
        <v>0</v>
      </c>
      <c r="F88" s="89">
        <f>F90</f>
        <v>2160000</v>
      </c>
      <c r="G88" s="89">
        <f t="shared" si="51"/>
        <v>2160000</v>
      </c>
      <c r="H88" s="89">
        <f>H90</f>
        <v>0</v>
      </c>
      <c r="I88" s="89">
        <f>I90</f>
        <v>0</v>
      </c>
      <c r="J88" s="89">
        <f>J90</f>
        <v>2160000</v>
      </c>
      <c r="K88" s="89">
        <f t="shared" si="50"/>
        <v>0</v>
      </c>
      <c r="L88" s="85">
        <f>G88/C88*100</f>
        <v>100</v>
      </c>
    </row>
    <row r="89" spans="1:12" ht="31.5" customHeight="1" x14ac:dyDescent="0.25">
      <c r="A89" s="40" t="s">
        <v>23</v>
      </c>
      <c r="B89" s="33"/>
      <c r="C89" s="89">
        <f t="shared" si="49"/>
        <v>0</v>
      </c>
      <c r="D89" s="89"/>
      <c r="E89" s="89"/>
      <c r="F89" s="89"/>
      <c r="G89" s="89">
        <f t="shared" si="51"/>
        <v>0</v>
      </c>
      <c r="H89" s="89"/>
      <c r="I89" s="89"/>
      <c r="J89" s="89"/>
      <c r="K89" s="89">
        <f t="shared" si="50"/>
        <v>0</v>
      </c>
      <c r="L89" s="85"/>
    </row>
    <row r="90" spans="1:12" ht="61.5" customHeight="1" x14ac:dyDescent="0.25">
      <c r="A90" s="40" t="s">
        <v>61</v>
      </c>
      <c r="B90" s="33">
        <v>932</v>
      </c>
      <c r="C90" s="89">
        <f t="shared" si="49"/>
        <v>2160000</v>
      </c>
      <c r="D90" s="89"/>
      <c r="E90" s="89"/>
      <c r="F90" s="89">
        <v>2160000</v>
      </c>
      <c r="G90" s="89">
        <f t="shared" si="51"/>
        <v>2160000</v>
      </c>
      <c r="H90" s="89"/>
      <c r="I90" s="89"/>
      <c r="J90" s="89">
        <v>2160000</v>
      </c>
      <c r="K90" s="89">
        <f t="shared" si="50"/>
        <v>0</v>
      </c>
      <c r="L90" s="85">
        <f>G90/C90*100</f>
        <v>100</v>
      </c>
    </row>
    <row r="91" spans="1:12" ht="61.5" customHeight="1" x14ac:dyDescent="0.25">
      <c r="A91" s="24" t="s">
        <v>176</v>
      </c>
      <c r="B91" s="33" t="s">
        <v>54</v>
      </c>
      <c r="C91" s="89">
        <f t="shared" si="49"/>
        <v>29700</v>
      </c>
      <c r="D91" s="89">
        <f>D93</f>
        <v>0</v>
      </c>
      <c r="E91" s="89">
        <f>E93</f>
        <v>0</v>
      </c>
      <c r="F91" s="89">
        <f>F93</f>
        <v>29700</v>
      </c>
      <c r="G91" s="89">
        <f t="shared" si="51"/>
        <v>0</v>
      </c>
      <c r="H91" s="89">
        <f>H93</f>
        <v>0</v>
      </c>
      <c r="I91" s="89">
        <f>I93</f>
        <v>0</v>
      </c>
      <c r="J91" s="89">
        <f>J93</f>
        <v>0</v>
      </c>
      <c r="K91" s="89">
        <f t="shared" si="50"/>
        <v>-29700</v>
      </c>
      <c r="L91" s="85"/>
    </row>
    <row r="92" spans="1:12" ht="28.2" customHeight="1" x14ac:dyDescent="0.25">
      <c r="A92" s="40" t="s">
        <v>23</v>
      </c>
      <c r="B92" s="33"/>
      <c r="C92" s="89">
        <f t="shared" si="49"/>
        <v>0</v>
      </c>
      <c r="D92" s="89"/>
      <c r="E92" s="89"/>
      <c r="F92" s="89"/>
      <c r="G92" s="89">
        <f t="shared" si="51"/>
        <v>0</v>
      </c>
      <c r="H92" s="89"/>
      <c r="I92" s="89"/>
      <c r="J92" s="89"/>
      <c r="K92" s="89">
        <f t="shared" si="50"/>
        <v>0</v>
      </c>
      <c r="L92" s="85"/>
    </row>
    <row r="93" spans="1:12" ht="61.5" customHeight="1" x14ac:dyDescent="0.25">
      <c r="A93" s="40" t="s">
        <v>177</v>
      </c>
      <c r="B93" s="33">
        <v>932</v>
      </c>
      <c r="C93" s="89">
        <f t="shared" si="49"/>
        <v>29700</v>
      </c>
      <c r="D93" s="89"/>
      <c r="E93" s="89"/>
      <c r="F93" s="89">
        <v>29700</v>
      </c>
      <c r="G93" s="89">
        <f t="shared" si="51"/>
        <v>0</v>
      </c>
      <c r="H93" s="89"/>
      <c r="I93" s="89"/>
      <c r="J93" s="89"/>
      <c r="K93" s="89">
        <f t="shared" si="50"/>
        <v>-29700</v>
      </c>
      <c r="L93" s="85"/>
    </row>
    <row r="94" spans="1:12" ht="75.599999999999994" customHeight="1" x14ac:dyDescent="0.25">
      <c r="A94" s="55" t="s">
        <v>81</v>
      </c>
      <c r="B94" s="33" t="s">
        <v>54</v>
      </c>
      <c r="C94" s="89">
        <f t="shared" si="49"/>
        <v>7827000</v>
      </c>
      <c r="D94" s="89">
        <f>D96</f>
        <v>0</v>
      </c>
      <c r="E94" s="89">
        <f t="shared" ref="E94:F94" si="52">E96</f>
        <v>0</v>
      </c>
      <c r="F94" s="89">
        <f t="shared" si="52"/>
        <v>7827000</v>
      </c>
      <c r="G94" s="89">
        <f t="shared" si="51"/>
        <v>0</v>
      </c>
      <c r="H94" s="89">
        <f>H96</f>
        <v>0</v>
      </c>
      <c r="I94" s="89">
        <f t="shared" ref="I94:J94" si="53">I96</f>
        <v>0</v>
      </c>
      <c r="J94" s="89">
        <f t="shared" si="53"/>
        <v>0</v>
      </c>
      <c r="K94" s="89">
        <f t="shared" si="50"/>
        <v>-7827000</v>
      </c>
      <c r="L94" s="85">
        <f>G94/C94*100</f>
        <v>0</v>
      </c>
    </row>
    <row r="95" spans="1:12" ht="29.4" customHeight="1" x14ac:dyDescent="0.25">
      <c r="A95" s="40" t="s">
        <v>17</v>
      </c>
      <c r="B95" s="33"/>
      <c r="C95" s="89">
        <f t="shared" si="49"/>
        <v>0</v>
      </c>
      <c r="D95" s="89"/>
      <c r="E95" s="89"/>
      <c r="F95" s="89"/>
      <c r="G95" s="89">
        <f t="shared" si="51"/>
        <v>0</v>
      </c>
      <c r="H95" s="89"/>
      <c r="I95" s="89"/>
      <c r="J95" s="89"/>
      <c r="K95" s="89">
        <f t="shared" si="50"/>
        <v>0</v>
      </c>
      <c r="L95" s="85"/>
    </row>
    <row r="96" spans="1:12" ht="55.2" customHeight="1" x14ac:dyDescent="0.25">
      <c r="A96" s="40" t="s">
        <v>82</v>
      </c>
      <c r="B96" s="33">
        <v>932</v>
      </c>
      <c r="C96" s="89">
        <f t="shared" si="49"/>
        <v>7827000</v>
      </c>
      <c r="D96" s="89"/>
      <c r="E96" s="89"/>
      <c r="F96" s="89">
        <v>7827000</v>
      </c>
      <c r="G96" s="89">
        <f t="shared" si="51"/>
        <v>0</v>
      </c>
      <c r="H96" s="89"/>
      <c r="I96" s="89"/>
      <c r="J96" s="89"/>
      <c r="K96" s="89">
        <f t="shared" si="50"/>
        <v>-7827000</v>
      </c>
      <c r="L96" s="85">
        <f>G96/C96*100</f>
        <v>0</v>
      </c>
    </row>
    <row r="97" spans="1:13" ht="55.2" customHeight="1" x14ac:dyDescent="0.25">
      <c r="A97" s="23" t="s">
        <v>83</v>
      </c>
      <c r="B97" s="33" t="s">
        <v>54</v>
      </c>
      <c r="C97" s="89">
        <f t="shared" si="49"/>
        <v>1390000</v>
      </c>
      <c r="D97" s="89">
        <f>D99</f>
        <v>0</v>
      </c>
      <c r="E97" s="89">
        <f>E99</f>
        <v>0</v>
      </c>
      <c r="F97" s="89">
        <f>F99</f>
        <v>1390000</v>
      </c>
      <c r="G97" s="89">
        <f t="shared" si="51"/>
        <v>0</v>
      </c>
      <c r="H97" s="89">
        <f>H99</f>
        <v>0</v>
      </c>
      <c r="I97" s="89">
        <f>I99</f>
        <v>0</v>
      </c>
      <c r="J97" s="89">
        <f>J99</f>
        <v>0</v>
      </c>
      <c r="K97" s="89">
        <f t="shared" si="50"/>
        <v>-1390000</v>
      </c>
      <c r="L97" s="85">
        <f>G97/C97*100</f>
        <v>0</v>
      </c>
    </row>
    <row r="98" spans="1:13" ht="31.2" customHeight="1" x14ac:dyDescent="0.25">
      <c r="A98" s="40" t="s">
        <v>23</v>
      </c>
      <c r="B98" s="33"/>
      <c r="C98" s="89">
        <f t="shared" si="49"/>
        <v>0</v>
      </c>
      <c r="D98" s="89"/>
      <c r="E98" s="89"/>
      <c r="F98" s="89"/>
      <c r="G98" s="89">
        <f t="shared" si="51"/>
        <v>0</v>
      </c>
      <c r="H98" s="89"/>
      <c r="I98" s="89"/>
      <c r="J98" s="89"/>
      <c r="K98" s="89">
        <f t="shared" si="50"/>
        <v>0</v>
      </c>
      <c r="L98" s="85"/>
    </row>
    <row r="99" spans="1:13" ht="55.2" customHeight="1" x14ac:dyDescent="0.25">
      <c r="A99" s="40" t="s">
        <v>84</v>
      </c>
      <c r="B99" s="33">
        <v>932</v>
      </c>
      <c r="C99" s="89">
        <f t="shared" si="49"/>
        <v>1390000</v>
      </c>
      <c r="D99" s="89"/>
      <c r="E99" s="89"/>
      <c r="F99" s="89">
        <v>1390000</v>
      </c>
      <c r="G99" s="89">
        <f t="shared" si="51"/>
        <v>0</v>
      </c>
      <c r="H99" s="89"/>
      <c r="I99" s="89"/>
      <c r="J99" s="89"/>
      <c r="K99" s="89">
        <f t="shared" si="50"/>
        <v>-1390000</v>
      </c>
      <c r="L99" s="85">
        <f>G99/C99*100</f>
        <v>0</v>
      </c>
    </row>
    <row r="100" spans="1:13" ht="333" customHeight="1" x14ac:dyDescent="0.25">
      <c r="A100" s="24" t="s">
        <v>135</v>
      </c>
      <c r="B100" s="33" t="s">
        <v>106</v>
      </c>
      <c r="C100" s="89">
        <f t="shared" si="49"/>
        <v>196150320</v>
      </c>
      <c r="D100" s="89">
        <f>D102+D103+D104+D105+D106+D107</f>
        <v>161215620</v>
      </c>
      <c r="E100" s="89">
        <f t="shared" ref="E100:F100" si="54">E102+E103+E104+E105+E106+E107</f>
        <v>27636900</v>
      </c>
      <c r="F100" s="89">
        <f t="shared" si="54"/>
        <v>7297800</v>
      </c>
      <c r="G100" s="89">
        <f t="shared" si="51"/>
        <v>0</v>
      </c>
      <c r="H100" s="89">
        <f>H102+H103+H104+H105+H106+H107</f>
        <v>0</v>
      </c>
      <c r="I100" s="89">
        <f t="shared" ref="I100:J100" si="55">I102+I103+I104+I105+I106+I107</f>
        <v>0</v>
      </c>
      <c r="J100" s="89">
        <f t="shared" si="55"/>
        <v>0</v>
      </c>
      <c r="K100" s="89">
        <f t="shared" si="50"/>
        <v>-196150320</v>
      </c>
      <c r="L100" s="85">
        <f>G100/C100*100</f>
        <v>0</v>
      </c>
    </row>
    <row r="101" spans="1:13" ht="36.450000000000003" customHeight="1" x14ac:dyDescent="0.25">
      <c r="A101" s="40" t="s">
        <v>23</v>
      </c>
      <c r="B101" s="30"/>
      <c r="C101" s="89">
        <f t="shared" si="49"/>
        <v>0</v>
      </c>
      <c r="D101" s="89"/>
      <c r="E101" s="89"/>
      <c r="F101" s="89"/>
      <c r="G101" s="89">
        <f t="shared" si="51"/>
        <v>0</v>
      </c>
      <c r="H101" s="89"/>
      <c r="I101" s="89"/>
      <c r="J101" s="89"/>
      <c r="K101" s="89">
        <f t="shared" si="50"/>
        <v>0</v>
      </c>
      <c r="L101" s="85"/>
    </row>
    <row r="102" spans="1:13" ht="54" customHeight="1" x14ac:dyDescent="0.25">
      <c r="A102" s="40" t="s">
        <v>147</v>
      </c>
      <c r="B102" s="30">
        <v>909</v>
      </c>
      <c r="C102" s="89">
        <f t="shared" si="49"/>
        <v>387500</v>
      </c>
      <c r="D102" s="89"/>
      <c r="E102" s="89"/>
      <c r="F102" s="89">
        <v>387500</v>
      </c>
      <c r="G102" s="89">
        <f t="shared" si="51"/>
        <v>0</v>
      </c>
      <c r="H102" s="89"/>
      <c r="I102" s="89"/>
      <c r="J102" s="89"/>
      <c r="K102" s="89">
        <f t="shared" si="50"/>
        <v>-387500</v>
      </c>
      <c r="L102" s="85">
        <f t="shared" ref="L102:L108" si="56">G102/C102*100</f>
        <v>0</v>
      </c>
    </row>
    <row r="103" spans="1:13" ht="54" customHeight="1" x14ac:dyDescent="0.25">
      <c r="A103" s="40" t="s">
        <v>147</v>
      </c>
      <c r="B103" s="30">
        <v>932</v>
      </c>
      <c r="C103" s="89">
        <f t="shared" si="49"/>
        <v>1765000</v>
      </c>
      <c r="D103" s="89"/>
      <c r="E103" s="89"/>
      <c r="F103" s="89">
        <v>1765000</v>
      </c>
      <c r="G103" s="89">
        <f t="shared" si="51"/>
        <v>0</v>
      </c>
      <c r="H103" s="89"/>
      <c r="I103" s="89"/>
      <c r="J103" s="89"/>
      <c r="K103" s="89">
        <f t="shared" si="50"/>
        <v>-1765000</v>
      </c>
      <c r="L103" s="85">
        <f t="shared" si="56"/>
        <v>0</v>
      </c>
    </row>
    <row r="104" spans="1:13" ht="37.200000000000003" customHeight="1" x14ac:dyDescent="0.25">
      <c r="A104" s="39" t="s">
        <v>138</v>
      </c>
      <c r="B104" s="30">
        <v>932</v>
      </c>
      <c r="C104" s="89">
        <f t="shared" si="49"/>
        <v>22491717</v>
      </c>
      <c r="D104" s="89"/>
      <c r="E104" s="89">
        <v>22491717</v>
      </c>
      <c r="F104" s="89"/>
      <c r="G104" s="89">
        <f t="shared" si="51"/>
        <v>0</v>
      </c>
      <c r="H104" s="89"/>
      <c r="I104" s="89"/>
      <c r="J104" s="89"/>
      <c r="K104" s="89">
        <f t="shared" si="50"/>
        <v>-22491717</v>
      </c>
      <c r="L104" s="85">
        <f t="shared" si="56"/>
        <v>0</v>
      </c>
    </row>
    <row r="105" spans="1:13" ht="37.200000000000003" customHeight="1" x14ac:dyDescent="0.25">
      <c r="A105" s="39" t="s">
        <v>210</v>
      </c>
      <c r="B105" s="30">
        <v>932</v>
      </c>
      <c r="C105" s="89">
        <f t="shared" si="49"/>
        <v>5145300</v>
      </c>
      <c r="D105" s="89"/>
      <c r="E105" s="89"/>
      <c r="F105" s="89">
        <v>5145300</v>
      </c>
      <c r="G105" s="89">
        <f t="shared" si="51"/>
        <v>0</v>
      </c>
      <c r="H105" s="89"/>
      <c r="I105" s="89"/>
      <c r="J105" s="89"/>
      <c r="K105" s="89">
        <f t="shared" si="50"/>
        <v>-5145300</v>
      </c>
      <c r="L105" s="85">
        <f t="shared" si="56"/>
        <v>0</v>
      </c>
    </row>
    <row r="106" spans="1:13" ht="37.200000000000003" customHeight="1" x14ac:dyDescent="0.25">
      <c r="A106" s="39" t="s">
        <v>137</v>
      </c>
      <c r="B106" s="30">
        <v>932</v>
      </c>
      <c r="C106" s="89">
        <f t="shared" si="49"/>
        <v>5145183</v>
      </c>
      <c r="D106" s="89"/>
      <c r="E106" s="89">
        <v>5145183</v>
      </c>
      <c r="F106" s="89"/>
      <c r="G106" s="89">
        <f t="shared" si="51"/>
        <v>0</v>
      </c>
      <c r="H106" s="89"/>
      <c r="I106" s="89"/>
      <c r="J106" s="89"/>
      <c r="K106" s="89">
        <f t="shared" si="50"/>
        <v>-5145183</v>
      </c>
      <c r="L106" s="85">
        <f t="shared" si="56"/>
        <v>0</v>
      </c>
    </row>
    <row r="107" spans="1:13" ht="37.200000000000003" customHeight="1" x14ac:dyDescent="0.25">
      <c r="A107" s="39" t="s">
        <v>136</v>
      </c>
      <c r="B107" s="30">
        <v>932</v>
      </c>
      <c r="C107" s="89">
        <f t="shared" si="49"/>
        <v>161215620</v>
      </c>
      <c r="D107" s="89">
        <v>161215620</v>
      </c>
      <c r="E107" s="89"/>
      <c r="F107" s="89"/>
      <c r="G107" s="89">
        <f t="shared" si="51"/>
        <v>0</v>
      </c>
      <c r="H107" s="89"/>
      <c r="I107" s="89"/>
      <c r="J107" s="89"/>
      <c r="K107" s="89">
        <f t="shared" si="50"/>
        <v>-161215620</v>
      </c>
      <c r="L107" s="85">
        <f t="shared" si="56"/>
        <v>0</v>
      </c>
    </row>
    <row r="108" spans="1:13" ht="64.2" customHeight="1" x14ac:dyDescent="0.4">
      <c r="A108" s="24" t="s">
        <v>85</v>
      </c>
      <c r="B108" s="33" t="s">
        <v>53</v>
      </c>
      <c r="C108" s="89">
        <f t="shared" si="49"/>
        <v>317057300</v>
      </c>
      <c r="D108" s="89">
        <f>D110+D111+D112+D113+D114</f>
        <v>257291600</v>
      </c>
      <c r="E108" s="89">
        <f t="shared" ref="E108:F108" si="57">E110+E111+E112+E113+E114</f>
        <v>45211700</v>
      </c>
      <c r="F108" s="89">
        <f t="shared" si="57"/>
        <v>14554000</v>
      </c>
      <c r="G108" s="89">
        <f t="shared" si="51"/>
        <v>0</v>
      </c>
      <c r="H108" s="89">
        <f>H110+H111+H112+H113+H114</f>
        <v>0</v>
      </c>
      <c r="I108" s="89">
        <f t="shared" ref="I108:J108" si="58">I110+I111+I112+I113+I114</f>
        <v>0</v>
      </c>
      <c r="J108" s="89">
        <f t="shared" si="58"/>
        <v>0</v>
      </c>
      <c r="K108" s="89">
        <f t="shared" si="50"/>
        <v>-317057300</v>
      </c>
      <c r="L108" s="85">
        <f t="shared" si="56"/>
        <v>0</v>
      </c>
      <c r="M108" s="17"/>
    </row>
    <row r="109" spans="1:13" ht="34.5" customHeight="1" x14ac:dyDescent="0.4">
      <c r="A109" s="40" t="s">
        <v>23</v>
      </c>
      <c r="B109" s="33"/>
      <c r="C109" s="89">
        <f t="shared" si="49"/>
        <v>0</v>
      </c>
      <c r="D109" s="89"/>
      <c r="E109" s="89"/>
      <c r="F109" s="89"/>
      <c r="G109" s="89">
        <f t="shared" si="51"/>
        <v>0</v>
      </c>
      <c r="H109" s="89"/>
      <c r="I109" s="89"/>
      <c r="J109" s="89"/>
      <c r="K109" s="89">
        <f t="shared" si="50"/>
        <v>0</v>
      </c>
      <c r="L109" s="85"/>
      <c r="M109" s="17"/>
    </row>
    <row r="110" spans="1:13" ht="52.2" customHeight="1" x14ac:dyDescent="0.4">
      <c r="A110" s="40" t="s">
        <v>149</v>
      </c>
      <c r="B110" s="33">
        <v>909</v>
      </c>
      <c r="C110" s="89">
        <f t="shared" si="49"/>
        <v>6342500</v>
      </c>
      <c r="D110" s="89"/>
      <c r="E110" s="89"/>
      <c r="F110" s="89">
        <v>6342500</v>
      </c>
      <c r="G110" s="89">
        <f t="shared" si="51"/>
        <v>0</v>
      </c>
      <c r="H110" s="89"/>
      <c r="I110" s="89"/>
      <c r="J110" s="89"/>
      <c r="K110" s="89">
        <f t="shared" si="50"/>
        <v>-6342500</v>
      </c>
      <c r="L110" s="85">
        <f>G110/C110*100</f>
        <v>0</v>
      </c>
      <c r="M110" s="17"/>
    </row>
    <row r="111" spans="1:13" ht="52.2" customHeight="1" x14ac:dyDescent="0.4">
      <c r="A111" s="39" t="s">
        <v>148</v>
      </c>
      <c r="B111" s="30">
        <v>909</v>
      </c>
      <c r="C111" s="89">
        <f t="shared" si="49"/>
        <v>37000266</v>
      </c>
      <c r="D111" s="89"/>
      <c r="E111" s="89">
        <v>37000266</v>
      </c>
      <c r="F111" s="89"/>
      <c r="G111" s="89">
        <f t="shared" si="51"/>
        <v>0</v>
      </c>
      <c r="H111" s="89"/>
      <c r="I111" s="89"/>
      <c r="J111" s="89"/>
      <c r="K111" s="89">
        <f t="shared" si="50"/>
        <v>-37000266</v>
      </c>
      <c r="L111" s="85">
        <f t="shared" ref="L111:L113" si="59">G111/C111*100</f>
        <v>0</v>
      </c>
      <c r="M111" s="17"/>
    </row>
    <row r="112" spans="1:13" ht="52.2" customHeight="1" x14ac:dyDescent="0.4">
      <c r="A112" s="39" t="s">
        <v>204</v>
      </c>
      <c r="B112" s="33">
        <v>909</v>
      </c>
      <c r="C112" s="89">
        <f t="shared" si="49"/>
        <v>8211500</v>
      </c>
      <c r="D112" s="89"/>
      <c r="E112" s="89"/>
      <c r="F112" s="89">
        <v>8211500</v>
      </c>
      <c r="G112" s="89">
        <f t="shared" si="51"/>
        <v>0</v>
      </c>
      <c r="H112" s="89"/>
      <c r="I112" s="89"/>
      <c r="J112" s="89"/>
      <c r="K112" s="89">
        <f t="shared" si="50"/>
        <v>-8211500</v>
      </c>
      <c r="L112" s="85">
        <f t="shared" si="59"/>
        <v>0</v>
      </c>
      <c r="M112" s="17"/>
    </row>
    <row r="113" spans="1:13" ht="52.2" customHeight="1" x14ac:dyDescent="0.4">
      <c r="A113" s="39" t="s">
        <v>140</v>
      </c>
      <c r="B113" s="33">
        <v>909</v>
      </c>
      <c r="C113" s="89">
        <f t="shared" si="49"/>
        <v>8211434</v>
      </c>
      <c r="D113" s="89"/>
      <c r="E113" s="89">
        <v>8211434</v>
      </c>
      <c r="F113" s="89"/>
      <c r="G113" s="89">
        <f t="shared" si="51"/>
        <v>0</v>
      </c>
      <c r="H113" s="89"/>
      <c r="I113" s="89"/>
      <c r="J113" s="89"/>
      <c r="K113" s="89">
        <f t="shared" si="50"/>
        <v>-8211434</v>
      </c>
      <c r="L113" s="85">
        <f t="shared" si="59"/>
        <v>0</v>
      </c>
      <c r="M113" s="17"/>
    </row>
    <row r="114" spans="1:13" ht="52.2" customHeight="1" x14ac:dyDescent="0.4">
      <c r="A114" s="39" t="s">
        <v>139</v>
      </c>
      <c r="B114" s="30">
        <v>909</v>
      </c>
      <c r="C114" s="89">
        <f t="shared" si="49"/>
        <v>257291600</v>
      </c>
      <c r="D114" s="89">
        <v>257291600</v>
      </c>
      <c r="E114" s="89"/>
      <c r="F114" s="89"/>
      <c r="G114" s="89">
        <f t="shared" si="51"/>
        <v>0</v>
      </c>
      <c r="H114" s="89"/>
      <c r="I114" s="89"/>
      <c r="J114" s="89"/>
      <c r="K114" s="89">
        <f t="shared" si="50"/>
        <v>-257291600</v>
      </c>
      <c r="L114" s="85">
        <f>G114/C114*100</f>
        <v>0</v>
      </c>
      <c r="M114" s="17"/>
    </row>
    <row r="115" spans="1:13" ht="57.6" customHeight="1" x14ac:dyDescent="0.4">
      <c r="A115" s="48" t="s">
        <v>86</v>
      </c>
      <c r="B115" s="33" t="s">
        <v>53</v>
      </c>
      <c r="C115" s="89">
        <f t="shared" si="49"/>
        <v>130480400</v>
      </c>
      <c r="D115" s="89">
        <f>D117+D118+D119+D120+D121</f>
        <v>98567900</v>
      </c>
      <c r="E115" s="89">
        <f t="shared" ref="E115:F115" si="60">E117+E118+E119+E120+E121</f>
        <v>21092100</v>
      </c>
      <c r="F115" s="89">
        <f t="shared" si="60"/>
        <v>10820400</v>
      </c>
      <c r="G115" s="89">
        <f t="shared" si="51"/>
        <v>97798.12</v>
      </c>
      <c r="H115" s="89">
        <f>H117+H118+H119+H120+H121</f>
        <v>0</v>
      </c>
      <c r="I115" s="89">
        <f t="shared" ref="I115:J115" si="61">I117+I118+I119+I120+I121</f>
        <v>0</v>
      </c>
      <c r="J115" s="89">
        <f t="shared" si="61"/>
        <v>97798.12</v>
      </c>
      <c r="K115" s="89">
        <f t="shared" si="50"/>
        <v>-130382601.88</v>
      </c>
      <c r="L115" s="85">
        <f>G115/C115*100</f>
        <v>7.4952345333092169E-2</v>
      </c>
      <c r="M115" s="17"/>
    </row>
    <row r="116" spans="1:13" ht="26.4" customHeight="1" x14ac:dyDescent="0.4">
      <c r="A116" s="49" t="s">
        <v>26</v>
      </c>
      <c r="B116" s="30"/>
      <c r="C116" s="89">
        <f t="shared" si="49"/>
        <v>0</v>
      </c>
      <c r="D116" s="89"/>
      <c r="E116" s="89"/>
      <c r="F116" s="89"/>
      <c r="G116" s="89">
        <f t="shared" si="51"/>
        <v>0</v>
      </c>
      <c r="H116" s="89"/>
      <c r="I116" s="89"/>
      <c r="J116" s="89"/>
      <c r="K116" s="89">
        <f t="shared" si="50"/>
        <v>0</v>
      </c>
      <c r="L116" s="85"/>
      <c r="M116" s="17"/>
    </row>
    <row r="117" spans="1:13" ht="52.2" customHeight="1" x14ac:dyDescent="0.4">
      <c r="A117" s="40" t="s">
        <v>151</v>
      </c>
      <c r="B117" s="33">
        <v>909</v>
      </c>
      <c r="C117" s="89">
        <f t="shared" si="49"/>
        <v>7674600</v>
      </c>
      <c r="D117" s="89"/>
      <c r="E117" s="89"/>
      <c r="F117" s="89">
        <v>7674600</v>
      </c>
      <c r="G117" s="89">
        <f t="shared" si="51"/>
        <v>97798.12</v>
      </c>
      <c r="H117" s="89"/>
      <c r="I117" s="89"/>
      <c r="J117" s="89">
        <v>97798.12</v>
      </c>
      <c r="K117" s="89">
        <f t="shared" si="50"/>
        <v>-7576801.8799999999</v>
      </c>
      <c r="L117" s="85">
        <f>G117/C117*100</f>
        <v>1.2743090193625726</v>
      </c>
      <c r="M117" s="17"/>
    </row>
    <row r="118" spans="1:13" ht="52.2" customHeight="1" x14ac:dyDescent="0.4">
      <c r="A118" s="39" t="s">
        <v>150</v>
      </c>
      <c r="B118" s="30">
        <v>909</v>
      </c>
      <c r="C118" s="89">
        <f t="shared" si="49"/>
        <v>17946316</v>
      </c>
      <c r="D118" s="89"/>
      <c r="E118" s="89">
        <v>17946316</v>
      </c>
      <c r="F118" s="89"/>
      <c r="G118" s="89">
        <f t="shared" si="51"/>
        <v>0</v>
      </c>
      <c r="H118" s="89"/>
      <c r="I118" s="89"/>
      <c r="J118" s="89"/>
      <c r="K118" s="89">
        <f t="shared" si="50"/>
        <v>-17946316</v>
      </c>
      <c r="L118" s="85">
        <f>G118/C118*100</f>
        <v>0</v>
      </c>
      <c r="M118" s="17"/>
    </row>
    <row r="119" spans="1:13" ht="52.2" customHeight="1" x14ac:dyDescent="0.4">
      <c r="A119" s="39" t="s">
        <v>205</v>
      </c>
      <c r="B119" s="33">
        <v>909</v>
      </c>
      <c r="C119" s="89">
        <f t="shared" si="49"/>
        <v>3145800</v>
      </c>
      <c r="D119" s="89"/>
      <c r="E119" s="89"/>
      <c r="F119" s="89">
        <v>3145800</v>
      </c>
      <c r="G119" s="89">
        <f t="shared" si="51"/>
        <v>0</v>
      </c>
      <c r="H119" s="89"/>
      <c r="I119" s="89"/>
      <c r="J119" s="89"/>
      <c r="K119" s="89">
        <f t="shared" si="50"/>
        <v>-3145800</v>
      </c>
      <c r="L119" s="85"/>
      <c r="M119" s="17"/>
    </row>
    <row r="120" spans="1:13" ht="52.2" customHeight="1" x14ac:dyDescent="0.4">
      <c r="A120" s="39" t="s">
        <v>142</v>
      </c>
      <c r="B120" s="33">
        <v>909</v>
      </c>
      <c r="C120" s="89">
        <f t="shared" si="49"/>
        <v>3145784</v>
      </c>
      <c r="D120" s="89"/>
      <c r="E120" s="89">
        <v>3145784</v>
      </c>
      <c r="F120" s="89"/>
      <c r="G120" s="89">
        <f t="shared" si="51"/>
        <v>0</v>
      </c>
      <c r="H120" s="89"/>
      <c r="I120" s="89"/>
      <c r="J120" s="89"/>
      <c r="K120" s="89">
        <f t="shared" si="50"/>
        <v>-3145784</v>
      </c>
      <c r="L120" s="85"/>
      <c r="M120" s="17"/>
    </row>
    <row r="121" spans="1:13" ht="52.2" customHeight="1" x14ac:dyDescent="0.4">
      <c r="A121" s="39" t="s">
        <v>141</v>
      </c>
      <c r="B121" s="30">
        <v>909</v>
      </c>
      <c r="C121" s="89">
        <f t="shared" si="49"/>
        <v>98567900</v>
      </c>
      <c r="D121" s="89">
        <v>98567900</v>
      </c>
      <c r="E121" s="89"/>
      <c r="F121" s="89"/>
      <c r="G121" s="89">
        <f t="shared" si="51"/>
        <v>0</v>
      </c>
      <c r="H121" s="89"/>
      <c r="I121" s="89"/>
      <c r="J121" s="89"/>
      <c r="K121" s="89">
        <f t="shared" si="50"/>
        <v>-98567900</v>
      </c>
      <c r="L121" s="85">
        <f>G121/C121*100</f>
        <v>0</v>
      </c>
      <c r="M121" s="17"/>
    </row>
    <row r="122" spans="1:13" ht="69" customHeight="1" x14ac:dyDescent="0.25">
      <c r="A122" s="48" t="s">
        <v>41</v>
      </c>
      <c r="B122" s="33" t="s">
        <v>54</v>
      </c>
      <c r="C122" s="89">
        <f t="shared" si="49"/>
        <v>7792200</v>
      </c>
      <c r="D122" s="89">
        <f>D124+D125</f>
        <v>0</v>
      </c>
      <c r="E122" s="89">
        <f t="shared" ref="E122:F122" si="62">E124+E125</f>
        <v>0</v>
      </c>
      <c r="F122" s="89">
        <f t="shared" si="62"/>
        <v>7792200</v>
      </c>
      <c r="G122" s="89">
        <f t="shared" si="51"/>
        <v>13480.85</v>
      </c>
      <c r="H122" s="89">
        <f>H124+H125</f>
        <v>0</v>
      </c>
      <c r="I122" s="89">
        <f t="shared" ref="I122:J122" si="63">I124+I125</f>
        <v>0</v>
      </c>
      <c r="J122" s="89">
        <f t="shared" si="63"/>
        <v>13480.85</v>
      </c>
      <c r="K122" s="89">
        <f t="shared" si="50"/>
        <v>-7778719.1500000004</v>
      </c>
      <c r="L122" s="85">
        <f t="shared" ref="L122:L127" si="64">G122/C122*100</f>
        <v>0.17300441467108135</v>
      </c>
    </row>
    <row r="123" spans="1:13" ht="31.2" customHeight="1" x14ac:dyDescent="0.25">
      <c r="A123" s="49" t="s">
        <v>26</v>
      </c>
      <c r="B123" s="30"/>
      <c r="C123" s="89">
        <f t="shared" si="49"/>
        <v>0</v>
      </c>
      <c r="D123" s="89"/>
      <c r="E123" s="89"/>
      <c r="F123" s="89"/>
      <c r="G123" s="89">
        <f t="shared" si="51"/>
        <v>0</v>
      </c>
      <c r="H123" s="89"/>
      <c r="I123" s="89"/>
      <c r="J123" s="89"/>
      <c r="K123" s="89">
        <f t="shared" si="50"/>
        <v>0</v>
      </c>
      <c r="L123" s="85"/>
    </row>
    <row r="124" spans="1:13" ht="60" customHeight="1" x14ac:dyDescent="0.25">
      <c r="A124" s="40" t="s">
        <v>68</v>
      </c>
      <c r="B124" s="30">
        <v>932</v>
      </c>
      <c r="C124" s="89">
        <f t="shared" si="49"/>
        <v>5014200</v>
      </c>
      <c r="D124" s="89"/>
      <c r="E124" s="89"/>
      <c r="F124" s="89">
        <v>5014200</v>
      </c>
      <c r="G124" s="89">
        <f t="shared" si="51"/>
        <v>13480.85</v>
      </c>
      <c r="H124" s="89"/>
      <c r="I124" s="89"/>
      <c r="J124" s="89">
        <v>13480.85</v>
      </c>
      <c r="K124" s="89">
        <f t="shared" si="50"/>
        <v>-5000719.1500000004</v>
      </c>
      <c r="L124" s="85">
        <f t="shared" si="64"/>
        <v>0.26885345618443623</v>
      </c>
    </row>
    <row r="125" spans="1:13" ht="60" customHeight="1" x14ac:dyDescent="0.25">
      <c r="A125" s="39" t="s">
        <v>75</v>
      </c>
      <c r="B125" s="30">
        <v>932</v>
      </c>
      <c r="C125" s="89">
        <f t="shared" si="49"/>
        <v>2778000</v>
      </c>
      <c r="D125" s="89"/>
      <c r="E125" s="89"/>
      <c r="F125" s="89">
        <v>2778000</v>
      </c>
      <c r="G125" s="89">
        <f t="shared" si="51"/>
        <v>0</v>
      </c>
      <c r="H125" s="89"/>
      <c r="I125" s="89"/>
      <c r="J125" s="89"/>
      <c r="K125" s="89">
        <f t="shared" si="50"/>
        <v>-2778000</v>
      </c>
      <c r="L125" s="85">
        <f t="shared" si="64"/>
        <v>0</v>
      </c>
    </row>
    <row r="126" spans="1:13" ht="45" customHeight="1" x14ac:dyDescent="0.25">
      <c r="A126" s="27" t="s">
        <v>0</v>
      </c>
      <c r="B126" s="33"/>
      <c r="C126" s="91">
        <f t="shared" si="49"/>
        <v>270508050</v>
      </c>
      <c r="D126" s="91">
        <f>D127+D133+D137+D140+D143+D146</f>
        <v>200000000</v>
      </c>
      <c r="E126" s="91">
        <f t="shared" ref="E126:F126" si="65">E127+E133+E137+E140+E143+E146</f>
        <v>40283950</v>
      </c>
      <c r="F126" s="91">
        <f t="shared" si="65"/>
        <v>30224100</v>
      </c>
      <c r="G126" s="91">
        <f t="shared" si="51"/>
        <v>64355176.060000002</v>
      </c>
      <c r="H126" s="91">
        <f>H127+H133+H137+H140+H143+H146</f>
        <v>48941229.990000002</v>
      </c>
      <c r="I126" s="91">
        <f t="shared" ref="I126:J126" si="66">I127+I133+I137+I140+I143+I146</f>
        <v>9927221.3000000007</v>
      </c>
      <c r="J126" s="91">
        <f t="shared" si="66"/>
        <v>5486724.7699999996</v>
      </c>
      <c r="K126" s="91">
        <f t="shared" si="50"/>
        <v>-206152873.94</v>
      </c>
      <c r="L126" s="87">
        <f t="shared" si="64"/>
        <v>23.790484630679199</v>
      </c>
    </row>
    <row r="127" spans="1:13" ht="180" customHeight="1" x14ac:dyDescent="0.25">
      <c r="A127" s="24" t="s">
        <v>216</v>
      </c>
      <c r="B127" s="33" t="s">
        <v>28</v>
      </c>
      <c r="C127" s="89">
        <f t="shared" si="49"/>
        <v>240844150</v>
      </c>
      <c r="D127" s="89">
        <f>D129+D130+D131+D132</f>
        <v>200000000</v>
      </c>
      <c r="E127" s="89">
        <f t="shared" ref="E127:F127" si="67">E129+E130+E131+E132</f>
        <v>20283950</v>
      </c>
      <c r="F127" s="89">
        <f t="shared" si="67"/>
        <v>20560200</v>
      </c>
      <c r="G127" s="89">
        <f t="shared" si="51"/>
        <v>64289120.060000002</v>
      </c>
      <c r="H127" s="89">
        <f>H129+H130+H131+H132</f>
        <v>48941229.990000002</v>
      </c>
      <c r="I127" s="89">
        <f t="shared" ref="I127:J127" si="68">I129+I130+I131+I132</f>
        <v>9927221.3000000007</v>
      </c>
      <c r="J127" s="89">
        <f t="shared" si="68"/>
        <v>5420668.7699999996</v>
      </c>
      <c r="K127" s="89">
        <f t="shared" si="50"/>
        <v>-176555029.94</v>
      </c>
      <c r="L127" s="85">
        <f t="shared" si="64"/>
        <v>26.693245428630924</v>
      </c>
    </row>
    <row r="128" spans="1:13" ht="31.05" customHeight="1" x14ac:dyDescent="0.25">
      <c r="A128" s="40" t="s">
        <v>24</v>
      </c>
      <c r="B128" s="30"/>
      <c r="C128" s="89"/>
      <c r="D128" s="89"/>
      <c r="E128" s="89"/>
      <c r="F128" s="89"/>
      <c r="G128" s="89">
        <f t="shared" si="51"/>
        <v>0</v>
      </c>
      <c r="H128" s="89"/>
      <c r="I128" s="89"/>
      <c r="J128" s="89"/>
      <c r="K128" s="89">
        <f t="shared" si="50"/>
        <v>0</v>
      </c>
      <c r="L128" s="85"/>
    </row>
    <row r="129" spans="1:12" ht="54.6" customHeight="1" x14ac:dyDescent="0.25">
      <c r="A129" s="39" t="s">
        <v>281</v>
      </c>
      <c r="B129" s="30">
        <v>932</v>
      </c>
      <c r="C129" s="89">
        <f t="shared" ref="C129:C149" si="69">D129+E129+F129</f>
        <v>275900</v>
      </c>
      <c r="D129" s="89"/>
      <c r="E129" s="89"/>
      <c r="F129" s="89">
        <v>275900</v>
      </c>
      <c r="G129" s="89">
        <f t="shared" si="51"/>
        <v>0</v>
      </c>
      <c r="H129" s="89"/>
      <c r="I129" s="89"/>
      <c r="J129" s="89"/>
      <c r="K129" s="89">
        <f t="shared" si="50"/>
        <v>-275900</v>
      </c>
      <c r="L129" s="85">
        <f t="shared" ref="L129:L132" si="70">G129/C129*100</f>
        <v>0</v>
      </c>
    </row>
    <row r="130" spans="1:12" ht="40.200000000000003" customHeight="1" x14ac:dyDescent="0.25">
      <c r="A130" s="39" t="s">
        <v>219</v>
      </c>
      <c r="B130" s="30">
        <v>932</v>
      </c>
      <c r="C130" s="89">
        <f t="shared" si="69"/>
        <v>20284300</v>
      </c>
      <c r="D130" s="89"/>
      <c r="E130" s="89"/>
      <c r="F130" s="89">
        <v>20284300</v>
      </c>
      <c r="G130" s="89">
        <f t="shared" si="51"/>
        <v>5420668.7699999996</v>
      </c>
      <c r="H130" s="89"/>
      <c r="I130" s="89"/>
      <c r="J130" s="89">
        <v>5420668.7699999996</v>
      </c>
      <c r="K130" s="89">
        <f t="shared" si="50"/>
        <v>-14863631.23</v>
      </c>
      <c r="L130" s="85">
        <f t="shared" si="70"/>
        <v>26.723469727819051</v>
      </c>
    </row>
    <row r="131" spans="1:12" ht="42" customHeight="1" x14ac:dyDescent="0.25">
      <c r="A131" s="39" t="s">
        <v>218</v>
      </c>
      <c r="B131" s="30">
        <v>932</v>
      </c>
      <c r="C131" s="89">
        <f t="shared" si="69"/>
        <v>20283950</v>
      </c>
      <c r="D131" s="89"/>
      <c r="E131" s="89">
        <v>20283950</v>
      </c>
      <c r="F131" s="89"/>
      <c r="G131" s="89">
        <f t="shared" si="51"/>
        <v>9927221.3000000007</v>
      </c>
      <c r="H131" s="89"/>
      <c r="I131" s="89">
        <v>9927221.3000000007</v>
      </c>
      <c r="J131" s="89"/>
      <c r="K131" s="89">
        <f t="shared" si="50"/>
        <v>-10356728.699999999</v>
      </c>
      <c r="L131" s="85">
        <f t="shared" si="70"/>
        <v>48.9412629196976</v>
      </c>
    </row>
    <row r="132" spans="1:12" ht="36" customHeight="1" x14ac:dyDescent="0.25">
      <c r="A132" s="39" t="s">
        <v>217</v>
      </c>
      <c r="B132" s="30">
        <v>932</v>
      </c>
      <c r="C132" s="89">
        <f t="shared" si="69"/>
        <v>200000000</v>
      </c>
      <c r="D132" s="89">
        <v>200000000</v>
      </c>
      <c r="E132" s="89"/>
      <c r="F132" s="89"/>
      <c r="G132" s="89"/>
      <c r="H132" s="89">
        <v>48941229.990000002</v>
      </c>
      <c r="I132" s="89"/>
      <c r="J132" s="89"/>
      <c r="K132" s="89"/>
      <c r="L132" s="85">
        <f t="shared" si="70"/>
        <v>0</v>
      </c>
    </row>
    <row r="133" spans="1:12" ht="243.6" customHeight="1" x14ac:dyDescent="0.25">
      <c r="A133" s="24" t="s">
        <v>215</v>
      </c>
      <c r="B133" s="33" t="s">
        <v>28</v>
      </c>
      <c r="C133" s="89">
        <f t="shared" si="69"/>
        <v>24734500</v>
      </c>
      <c r="D133" s="89">
        <f>D135+D136</f>
        <v>0</v>
      </c>
      <c r="E133" s="89">
        <f t="shared" ref="E133:F133" si="71">E135+E136</f>
        <v>20000000</v>
      </c>
      <c r="F133" s="89">
        <f t="shared" si="71"/>
        <v>4734500</v>
      </c>
      <c r="G133" s="89">
        <f t="shared" ref="G133:G145" si="72">H133+I133+J133</f>
        <v>0</v>
      </c>
      <c r="H133" s="89">
        <f>H135+H136</f>
        <v>0</v>
      </c>
      <c r="I133" s="89">
        <f t="shared" ref="I133:J133" si="73">I135+I136</f>
        <v>0</v>
      </c>
      <c r="J133" s="89">
        <f t="shared" si="73"/>
        <v>0</v>
      </c>
      <c r="K133" s="89">
        <f t="shared" si="50"/>
        <v>-24734500</v>
      </c>
      <c r="L133" s="85"/>
    </row>
    <row r="134" spans="1:12" ht="45" customHeight="1" x14ac:dyDescent="0.25">
      <c r="A134" s="49" t="s">
        <v>26</v>
      </c>
      <c r="B134" s="30"/>
      <c r="C134" s="89">
        <f t="shared" si="69"/>
        <v>0</v>
      </c>
      <c r="D134" s="89"/>
      <c r="E134" s="89"/>
      <c r="F134" s="89"/>
      <c r="G134" s="89">
        <f t="shared" si="72"/>
        <v>0</v>
      </c>
      <c r="H134" s="89"/>
      <c r="I134" s="89"/>
      <c r="J134" s="89"/>
      <c r="K134" s="89">
        <f t="shared" si="50"/>
        <v>0</v>
      </c>
      <c r="L134" s="85"/>
    </row>
    <row r="135" spans="1:12" ht="45" customHeight="1" x14ac:dyDescent="0.25">
      <c r="A135" s="39" t="s">
        <v>178</v>
      </c>
      <c r="B135" s="30">
        <v>932</v>
      </c>
      <c r="C135" s="89">
        <f t="shared" si="69"/>
        <v>4734500</v>
      </c>
      <c r="D135" s="89"/>
      <c r="E135" s="89"/>
      <c r="F135" s="89">
        <v>4734500</v>
      </c>
      <c r="G135" s="89">
        <f t="shared" si="72"/>
        <v>0</v>
      </c>
      <c r="H135" s="89"/>
      <c r="I135" s="89"/>
      <c r="J135" s="89"/>
      <c r="K135" s="89">
        <f t="shared" si="50"/>
        <v>-4734500</v>
      </c>
      <c r="L135" s="85"/>
    </row>
    <row r="136" spans="1:12" ht="45" customHeight="1" x14ac:dyDescent="0.25">
      <c r="A136" s="39" t="s">
        <v>131</v>
      </c>
      <c r="B136" s="30">
        <v>932</v>
      </c>
      <c r="C136" s="89">
        <f t="shared" si="69"/>
        <v>20000000</v>
      </c>
      <c r="D136" s="89"/>
      <c r="E136" s="89">
        <v>20000000</v>
      </c>
      <c r="F136" s="89"/>
      <c r="G136" s="89">
        <f t="shared" si="72"/>
        <v>0</v>
      </c>
      <c r="H136" s="89"/>
      <c r="I136" s="89"/>
      <c r="J136" s="89"/>
      <c r="K136" s="89">
        <f t="shared" si="50"/>
        <v>-20000000</v>
      </c>
      <c r="L136" s="85"/>
    </row>
    <row r="137" spans="1:12" ht="126" customHeight="1" x14ac:dyDescent="0.25">
      <c r="A137" s="24" t="s">
        <v>214</v>
      </c>
      <c r="B137" s="33" t="s">
        <v>54</v>
      </c>
      <c r="C137" s="89">
        <f t="shared" si="69"/>
        <v>3100</v>
      </c>
      <c r="D137" s="89">
        <f>D139</f>
        <v>0</v>
      </c>
      <c r="E137" s="89">
        <f>E139</f>
        <v>0</v>
      </c>
      <c r="F137" s="89">
        <f>F139</f>
        <v>3100</v>
      </c>
      <c r="G137" s="89">
        <f t="shared" si="72"/>
        <v>3044</v>
      </c>
      <c r="H137" s="89">
        <f>H139</f>
        <v>0</v>
      </c>
      <c r="I137" s="89">
        <f>I139</f>
        <v>0</v>
      </c>
      <c r="J137" s="89">
        <f>J139</f>
        <v>3044</v>
      </c>
      <c r="K137" s="89">
        <f t="shared" si="50"/>
        <v>-56</v>
      </c>
      <c r="L137" s="85"/>
    </row>
    <row r="138" spans="1:12" ht="45" customHeight="1" x14ac:dyDescent="0.25">
      <c r="A138" s="40" t="s">
        <v>23</v>
      </c>
      <c r="B138" s="33"/>
      <c r="C138" s="89">
        <f t="shared" si="69"/>
        <v>0</v>
      </c>
      <c r="D138" s="89"/>
      <c r="E138" s="89"/>
      <c r="F138" s="89"/>
      <c r="G138" s="89">
        <f t="shared" si="72"/>
        <v>0</v>
      </c>
      <c r="H138" s="89"/>
      <c r="I138" s="89"/>
      <c r="J138" s="89"/>
      <c r="K138" s="89">
        <f t="shared" si="50"/>
        <v>0</v>
      </c>
      <c r="L138" s="85"/>
    </row>
    <row r="139" spans="1:12" ht="45" customHeight="1" x14ac:dyDescent="0.25">
      <c r="A139" s="40" t="s">
        <v>213</v>
      </c>
      <c r="B139" s="33">
        <v>932</v>
      </c>
      <c r="C139" s="89">
        <f t="shared" si="69"/>
        <v>3100</v>
      </c>
      <c r="D139" s="89"/>
      <c r="E139" s="89"/>
      <c r="F139" s="89">
        <v>3100</v>
      </c>
      <c r="G139" s="89">
        <f t="shared" si="72"/>
        <v>3044</v>
      </c>
      <c r="H139" s="89"/>
      <c r="I139" s="89"/>
      <c r="J139" s="89">
        <v>3044</v>
      </c>
      <c r="K139" s="89">
        <f t="shared" si="50"/>
        <v>-56</v>
      </c>
      <c r="L139" s="85"/>
    </row>
    <row r="140" spans="1:12" ht="250.8" customHeight="1" x14ac:dyDescent="0.25">
      <c r="A140" s="24" t="s">
        <v>179</v>
      </c>
      <c r="B140" s="33" t="s">
        <v>54</v>
      </c>
      <c r="C140" s="89">
        <f t="shared" si="69"/>
        <v>456300</v>
      </c>
      <c r="D140" s="89">
        <f>D142</f>
        <v>0</v>
      </c>
      <c r="E140" s="89">
        <f>E142</f>
        <v>0</v>
      </c>
      <c r="F140" s="89">
        <f>F142</f>
        <v>456300</v>
      </c>
      <c r="G140" s="89">
        <f t="shared" si="72"/>
        <v>0</v>
      </c>
      <c r="H140" s="89">
        <f>H142</f>
        <v>0</v>
      </c>
      <c r="I140" s="89">
        <f>I142</f>
        <v>0</v>
      </c>
      <c r="J140" s="89">
        <f>J142</f>
        <v>0</v>
      </c>
      <c r="K140" s="89">
        <f t="shared" si="50"/>
        <v>-456300</v>
      </c>
      <c r="L140" s="85"/>
    </row>
    <row r="141" spans="1:12" ht="45" customHeight="1" x14ac:dyDescent="0.25">
      <c r="A141" s="40" t="s">
        <v>23</v>
      </c>
      <c r="B141" s="33"/>
      <c r="C141" s="89">
        <f t="shared" si="69"/>
        <v>0</v>
      </c>
      <c r="D141" s="89"/>
      <c r="E141" s="89"/>
      <c r="F141" s="89"/>
      <c r="G141" s="89">
        <f t="shared" si="72"/>
        <v>0</v>
      </c>
      <c r="H141" s="89"/>
      <c r="I141" s="89"/>
      <c r="J141" s="89"/>
      <c r="K141" s="89">
        <f t="shared" si="50"/>
        <v>0</v>
      </c>
      <c r="L141" s="85"/>
    </row>
    <row r="142" spans="1:12" ht="45" customHeight="1" x14ac:dyDescent="0.25">
      <c r="A142" s="40" t="s">
        <v>201</v>
      </c>
      <c r="B142" s="33">
        <v>932</v>
      </c>
      <c r="C142" s="89">
        <f t="shared" si="69"/>
        <v>456300</v>
      </c>
      <c r="D142" s="89"/>
      <c r="E142" s="89"/>
      <c r="F142" s="89">
        <v>456300</v>
      </c>
      <c r="G142" s="89">
        <f t="shared" si="72"/>
        <v>0</v>
      </c>
      <c r="H142" s="89"/>
      <c r="I142" s="89"/>
      <c r="J142" s="89"/>
      <c r="K142" s="89">
        <f t="shared" si="50"/>
        <v>-456300</v>
      </c>
      <c r="L142" s="85"/>
    </row>
    <row r="143" spans="1:12" ht="252" customHeight="1" x14ac:dyDescent="0.25">
      <c r="A143" s="24" t="s">
        <v>180</v>
      </c>
      <c r="B143" s="33" t="s">
        <v>54</v>
      </c>
      <c r="C143" s="89">
        <f t="shared" si="69"/>
        <v>486700</v>
      </c>
      <c r="D143" s="89">
        <f>D145</f>
        <v>0</v>
      </c>
      <c r="E143" s="89">
        <f>E145</f>
        <v>0</v>
      </c>
      <c r="F143" s="89">
        <f>F145</f>
        <v>486700</v>
      </c>
      <c r="G143" s="89">
        <f t="shared" si="72"/>
        <v>0</v>
      </c>
      <c r="H143" s="89">
        <f>H145</f>
        <v>0</v>
      </c>
      <c r="I143" s="89">
        <f>I145</f>
        <v>0</v>
      </c>
      <c r="J143" s="89">
        <f>J145</f>
        <v>0</v>
      </c>
      <c r="K143" s="89">
        <f t="shared" si="50"/>
        <v>-486700</v>
      </c>
      <c r="L143" s="85"/>
    </row>
    <row r="144" spans="1:12" ht="45" customHeight="1" x14ac:dyDescent="0.25">
      <c r="A144" s="40" t="s">
        <v>23</v>
      </c>
      <c r="B144" s="33"/>
      <c r="C144" s="89">
        <f t="shared" si="69"/>
        <v>0</v>
      </c>
      <c r="D144" s="89"/>
      <c r="E144" s="89"/>
      <c r="F144" s="89"/>
      <c r="G144" s="89">
        <f t="shared" si="72"/>
        <v>0</v>
      </c>
      <c r="H144" s="89"/>
      <c r="I144" s="89"/>
      <c r="J144" s="89"/>
      <c r="K144" s="89">
        <f t="shared" si="50"/>
        <v>0</v>
      </c>
      <c r="L144" s="85"/>
    </row>
    <row r="145" spans="1:12" ht="61.8" customHeight="1" x14ac:dyDescent="0.25">
      <c r="A145" s="40" t="s">
        <v>202</v>
      </c>
      <c r="B145" s="33">
        <v>932</v>
      </c>
      <c r="C145" s="89">
        <f t="shared" si="69"/>
        <v>486700</v>
      </c>
      <c r="D145" s="89"/>
      <c r="E145" s="89"/>
      <c r="F145" s="89">
        <v>486700</v>
      </c>
      <c r="G145" s="89">
        <f t="shared" si="72"/>
        <v>0</v>
      </c>
      <c r="H145" s="89"/>
      <c r="I145" s="89"/>
      <c r="J145" s="89"/>
      <c r="K145" s="89">
        <f t="shared" si="50"/>
        <v>-486700</v>
      </c>
      <c r="L145" s="85"/>
    </row>
    <row r="146" spans="1:12" ht="64.2" customHeight="1" x14ac:dyDescent="0.25">
      <c r="A146" s="24" t="s">
        <v>65</v>
      </c>
      <c r="B146" s="53" t="s">
        <v>53</v>
      </c>
      <c r="C146" s="89">
        <f t="shared" si="69"/>
        <v>3983300</v>
      </c>
      <c r="D146" s="89">
        <f>D148+D149</f>
        <v>0</v>
      </c>
      <c r="E146" s="89">
        <f t="shared" ref="E146:F146" si="74">E148+E149</f>
        <v>0</v>
      </c>
      <c r="F146" s="89">
        <f t="shared" si="74"/>
        <v>3983300</v>
      </c>
      <c r="G146" s="89">
        <f>H146+I146+J146</f>
        <v>63012</v>
      </c>
      <c r="H146" s="89">
        <f>H148+H149</f>
        <v>0</v>
      </c>
      <c r="I146" s="89">
        <f t="shared" ref="I146:J146" si="75">I148+I149</f>
        <v>0</v>
      </c>
      <c r="J146" s="89">
        <f t="shared" si="75"/>
        <v>63012</v>
      </c>
      <c r="K146" s="89">
        <f t="shared" si="50"/>
        <v>-3920288</v>
      </c>
      <c r="L146" s="85">
        <f>G146/C146*100</f>
        <v>1.5819044510832727</v>
      </c>
    </row>
    <row r="147" spans="1:12" ht="49.2" customHeight="1" x14ac:dyDescent="0.25">
      <c r="A147" s="40" t="s">
        <v>17</v>
      </c>
      <c r="B147" s="53"/>
      <c r="C147" s="89">
        <f t="shared" si="69"/>
        <v>0</v>
      </c>
      <c r="D147" s="89"/>
      <c r="E147" s="89"/>
      <c r="F147" s="89"/>
      <c r="G147" s="89"/>
      <c r="H147" s="89"/>
      <c r="I147" s="89"/>
      <c r="J147" s="89"/>
      <c r="K147" s="89">
        <f t="shared" si="50"/>
        <v>0</v>
      </c>
      <c r="L147" s="85"/>
    </row>
    <row r="148" spans="1:12" ht="49.2" customHeight="1" x14ac:dyDescent="0.25">
      <c r="A148" s="40" t="s">
        <v>229</v>
      </c>
      <c r="B148" s="53">
        <v>909</v>
      </c>
      <c r="C148" s="89">
        <f t="shared" si="69"/>
        <v>100000</v>
      </c>
      <c r="D148" s="89"/>
      <c r="E148" s="89"/>
      <c r="F148" s="89">
        <v>100000</v>
      </c>
      <c r="G148" s="89">
        <f>H148+I148+J148</f>
        <v>63012</v>
      </c>
      <c r="H148" s="89"/>
      <c r="I148" s="89"/>
      <c r="J148" s="89">
        <v>63012</v>
      </c>
      <c r="K148" s="89">
        <f t="shared" si="50"/>
        <v>-36988</v>
      </c>
      <c r="L148" s="85">
        <f>G148/C148*100</f>
        <v>63.012</v>
      </c>
    </row>
    <row r="149" spans="1:12" ht="49.2" customHeight="1" x14ac:dyDescent="0.25">
      <c r="A149" s="39" t="s">
        <v>211</v>
      </c>
      <c r="B149" s="53">
        <v>909</v>
      </c>
      <c r="C149" s="89">
        <f t="shared" si="69"/>
        <v>3883300</v>
      </c>
      <c r="D149" s="89"/>
      <c r="E149" s="89"/>
      <c r="F149" s="89">
        <v>3883300</v>
      </c>
      <c r="G149" s="89">
        <f>H149+I149+J149</f>
        <v>0</v>
      </c>
      <c r="H149" s="89"/>
      <c r="I149" s="89"/>
      <c r="J149" s="89"/>
      <c r="K149" s="89">
        <f t="shared" si="50"/>
        <v>-3883300</v>
      </c>
      <c r="L149" s="85">
        <f>G149/C149*100</f>
        <v>0</v>
      </c>
    </row>
    <row r="150" spans="1:12" ht="60" customHeight="1" x14ac:dyDescent="0.25">
      <c r="A150" s="28" t="s">
        <v>32</v>
      </c>
      <c r="B150" s="34"/>
      <c r="C150" s="62">
        <f t="shared" ref="C150:J150" si="76">C151+C166+C213</f>
        <v>153011100</v>
      </c>
      <c r="D150" s="62">
        <f t="shared" si="76"/>
        <v>0</v>
      </c>
      <c r="E150" s="62">
        <f t="shared" si="76"/>
        <v>0</v>
      </c>
      <c r="F150" s="62">
        <f t="shared" si="76"/>
        <v>153011100</v>
      </c>
      <c r="G150" s="62">
        <f t="shared" si="76"/>
        <v>69495978.840000004</v>
      </c>
      <c r="H150" s="62">
        <f t="shared" si="76"/>
        <v>0</v>
      </c>
      <c r="I150" s="62">
        <f t="shared" si="76"/>
        <v>0</v>
      </c>
      <c r="J150" s="62">
        <f t="shared" si="76"/>
        <v>69495978.840000004</v>
      </c>
      <c r="K150" s="62">
        <f t="shared" si="50"/>
        <v>-83515121.159999996</v>
      </c>
      <c r="L150" s="86">
        <f>G150/C150*100</f>
        <v>45.418913294525694</v>
      </c>
    </row>
    <row r="151" spans="1:12" ht="28.35" customHeight="1" x14ac:dyDescent="0.25">
      <c r="A151" s="22" t="s">
        <v>33</v>
      </c>
      <c r="B151" s="18"/>
      <c r="C151" s="90">
        <f>D151+E151+F151</f>
        <v>1300000</v>
      </c>
      <c r="D151" s="90">
        <f>D152+D155</f>
        <v>0</v>
      </c>
      <c r="E151" s="90">
        <f t="shared" ref="E151:F151" si="77">E152+E155</f>
        <v>0</v>
      </c>
      <c r="F151" s="90">
        <f t="shared" si="77"/>
        <v>1300000</v>
      </c>
      <c r="G151" s="90">
        <f>H151+I151+J151</f>
        <v>0</v>
      </c>
      <c r="H151" s="90">
        <f>H152+H155</f>
        <v>0</v>
      </c>
      <c r="I151" s="90">
        <f t="shared" ref="I151:J151" si="78">I152</f>
        <v>0</v>
      </c>
      <c r="J151" s="90">
        <f t="shared" si="78"/>
        <v>0</v>
      </c>
      <c r="K151" s="90">
        <f t="shared" si="50"/>
        <v>-1300000</v>
      </c>
      <c r="L151" s="88">
        <f>G151/C151*100</f>
        <v>0</v>
      </c>
    </row>
    <row r="152" spans="1:12" ht="45" customHeight="1" x14ac:dyDescent="0.25">
      <c r="A152" s="24" t="s">
        <v>42</v>
      </c>
      <c r="B152" s="53" t="s">
        <v>53</v>
      </c>
      <c r="C152" s="89">
        <f t="shared" ref="C152:C215" si="79">D152+E152+F152</f>
        <v>1000000</v>
      </c>
      <c r="D152" s="89">
        <f>D154</f>
        <v>0</v>
      </c>
      <c r="E152" s="89">
        <f t="shared" ref="E152:F152" si="80">E154</f>
        <v>0</v>
      </c>
      <c r="F152" s="89">
        <f t="shared" si="80"/>
        <v>1000000</v>
      </c>
      <c r="G152" s="89">
        <f>H152+I152+J152</f>
        <v>0</v>
      </c>
      <c r="H152" s="89">
        <f>H154</f>
        <v>0</v>
      </c>
      <c r="I152" s="89">
        <f t="shared" ref="I152:J152" si="81">I154</f>
        <v>0</v>
      </c>
      <c r="J152" s="89">
        <f t="shared" si="81"/>
        <v>0</v>
      </c>
      <c r="K152" s="89">
        <f t="shared" si="50"/>
        <v>-1000000</v>
      </c>
      <c r="L152" s="85">
        <f>G152/C152*100</f>
        <v>0</v>
      </c>
    </row>
    <row r="153" spans="1:12" ht="35.4" customHeight="1" x14ac:dyDescent="0.25">
      <c r="A153" s="40" t="s">
        <v>17</v>
      </c>
      <c r="B153" s="53"/>
      <c r="C153" s="89">
        <f t="shared" si="79"/>
        <v>0</v>
      </c>
      <c r="D153" s="89"/>
      <c r="E153" s="89"/>
      <c r="F153" s="89"/>
      <c r="G153" s="89">
        <f t="shared" ref="G153:G219" si="82">H153+I153+J153</f>
        <v>0</v>
      </c>
      <c r="H153" s="89"/>
      <c r="I153" s="89"/>
      <c r="J153" s="89"/>
      <c r="K153" s="89">
        <f t="shared" si="50"/>
        <v>0</v>
      </c>
      <c r="L153" s="85"/>
    </row>
    <row r="154" spans="1:12" ht="56.4" customHeight="1" x14ac:dyDescent="0.25">
      <c r="A154" s="39" t="s">
        <v>118</v>
      </c>
      <c r="B154" s="53">
        <v>909</v>
      </c>
      <c r="C154" s="89">
        <f t="shared" si="79"/>
        <v>1000000</v>
      </c>
      <c r="D154" s="89"/>
      <c r="E154" s="89"/>
      <c r="F154" s="89">
        <v>1000000</v>
      </c>
      <c r="G154" s="89">
        <f t="shared" si="82"/>
        <v>0</v>
      </c>
      <c r="H154" s="89"/>
      <c r="I154" s="89"/>
      <c r="J154" s="89"/>
      <c r="K154" s="89">
        <f t="shared" si="50"/>
        <v>-1000000</v>
      </c>
      <c r="L154" s="85">
        <f>G154/C154*100</f>
        <v>0</v>
      </c>
    </row>
    <row r="155" spans="1:12" ht="56.4" customHeight="1" x14ac:dyDescent="0.25">
      <c r="A155" s="24" t="s">
        <v>152</v>
      </c>
      <c r="B155" s="53" t="s">
        <v>53</v>
      </c>
      <c r="C155" s="89">
        <f t="shared" si="79"/>
        <v>300000</v>
      </c>
      <c r="D155" s="89">
        <f>D157+D160+D163</f>
        <v>0</v>
      </c>
      <c r="E155" s="89">
        <f t="shared" ref="E155:F155" si="83">E157+E160+E163</f>
        <v>0</v>
      </c>
      <c r="F155" s="89">
        <f t="shared" si="83"/>
        <v>300000</v>
      </c>
      <c r="G155" s="89">
        <f t="shared" si="82"/>
        <v>0</v>
      </c>
      <c r="H155" s="89">
        <f>H157+H160+H163</f>
        <v>0</v>
      </c>
      <c r="I155" s="89">
        <f t="shared" ref="I155:J155" si="84">I157+I160+I163</f>
        <v>0</v>
      </c>
      <c r="J155" s="89">
        <f t="shared" si="84"/>
        <v>0</v>
      </c>
      <c r="K155" s="89">
        <f t="shared" si="50"/>
        <v>-300000</v>
      </c>
      <c r="L155" s="85">
        <f t="shared" ref="L155:L167" si="85">G155/C155*100</f>
        <v>0</v>
      </c>
    </row>
    <row r="156" spans="1:12" ht="26.4" customHeight="1" x14ac:dyDescent="0.25">
      <c r="A156" s="24" t="s">
        <v>17</v>
      </c>
      <c r="B156" s="53"/>
      <c r="C156" s="89">
        <f t="shared" si="79"/>
        <v>0</v>
      </c>
      <c r="D156" s="89"/>
      <c r="E156" s="89"/>
      <c r="F156" s="89"/>
      <c r="G156" s="89">
        <f t="shared" si="82"/>
        <v>0</v>
      </c>
      <c r="H156" s="89"/>
      <c r="I156" s="89"/>
      <c r="J156" s="89"/>
      <c r="K156" s="89">
        <f t="shared" si="50"/>
        <v>0</v>
      </c>
      <c r="L156" s="85"/>
    </row>
    <row r="157" spans="1:12" ht="56.4" customHeight="1" x14ac:dyDescent="0.25">
      <c r="A157" s="80" t="s">
        <v>153</v>
      </c>
      <c r="B157" s="53">
        <v>909</v>
      </c>
      <c r="C157" s="89">
        <f t="shared" si="79"/>
        <v>100000</v>
      </c>
      <c r="D157" s="89">
        <f>D159</f>
        <v>0</v>
      </c>
      <c r="E157" s="89">
        <f t="shared" ref="E157:F157" si="86">E159</f>
        <v>0</v>
      </c>
      <c r="F157" s="89">
        <f t="shared" si="86"/>
        <v>100000</v>
      </c>
      <c r="G157" s="89">
        <f t="shared" si="82"/>
        <v>0</v>
      </c>
      <c r="H157" s="89">
        <f>H159</f>
        <v>0</v>
      </c>
      <c r="I157" s="89">
        <f t="shared" ref="I157:J157" si="87">I159</f>
        <v>0</v>
      </c>
      <c r="J157" s="89">
        <f t="shared" si="87"/>
        <v>0</v>
      </c>
      <c r="K157" s="89">
        <f t="shared" si="50"/>
        <v>-100000</v>
      </c>
      <c r="L157" s="85">
        <f t="shared" si="85"/>
        <v>0</v>
      </c>
    </row>
    <row r="158" spans="1:12" ht="27.6" customHeight="1" x14ac:dyDescent="0.25">
      <c r="A158" s="81" t="s">
        <v>26</v>
      </c>
      <c r="B158" s="53"/>
      <c r="C158" s="89">
        <f t="shared" si="79"/>
        <v>0</v>
      </c>
      <c r="D158" s="89"/>
      <c r="E158" s="89"/>
      <c r="F158" s="89"/>
      <c r="G158" s="89">
        <f t="shared" si="82"/>
        <v>0</v>
      </c>
      <c r="H158" s="89"/>
      <c r="I158" s="89"/>
      <c r="J158" s="89"/>
      <c r="K158" s="89">
        <f t="shared" si="50"/>
        <v>0</v>
      </c>
      <c r="L158" s="85"/>
    </row>
    <row r="159" spans="1:12" ht="56.4" customHeight="1" x14ac:dyDescent="0.25">
      <c r="A159" s="39" t="s">
        <v>157</v>
      </c>
      <c r="B159" s="53">
        <v>909</v>
      </c>
      <c r="C159" s="89">
        <f t="shared" si="79"/>
        <v>100000</v>
      </c>
      <c r="D159" s="89"/>
      <c r="E159" s="89"/>
      <c r="F159" s="89">
        <v>100000</v>
      </c>
      <c r="G159" s="89">
        <f t="shared" si="82"/>
        <v>0</v>
      </c>
      <c r="H159" s="89"/>
      <c r="I159" s="89"/>
      <c r="J159" s="89"/>
      <c r="K159" s="89">
        <f t="shared" si="50"/>
        <v>-100000</v>
      </c>
      <c r="L159" s="85">
        <f t="shared" si="85"/>
        <v>0</v>
      </c>
    </row>
    <row r="160" spans="1:12" ht="56.4" customHeight="1" x14ac:dyDescent="0.25">
      <c r="A160" s="80" t="s">
        <v>154</v>
      </c>
      <c r="B160" s="53">
        <v>909</v>
      </c>
      <c r="C160" s="89">
        <f t="shared" si="79"/>
        <v>116000</v>
      </c>
      <c r="D160" s="89">
        <f>D162</f>
        <v>0</v>
      </c>
      <c r="E160" s="89">
        <f t="shared" ref="E160:F160" si="88">E162</f>
        <v>0</v>
      </c>
      <c r="F160" s="89">
        <f t="shared" si="88"/>
        <v>116000</v>
      </c>
      <c r="G160" s="89">
        <f t="shared" si="82"/>
        <v>0</v>
      </c>
      <c r="H160" s="89">
        <f>H162</f>
        <v>0</v>
      </c>
      <c r="I160" s="89">
        <f t="shared" ref="I160:J160" si="89">I162</f>
        <v>0</v>
      </c>
      <c r="J160" s="89">
        <f t="shared" si="89"/>
        <v>0</v>
      </c>
      <c r="K160" s="89">
        <f t="shared" si="50"/>
        <v>-116000</v>
      </c>
      <c r="L160" s="85">
        <f t="shared" si="85"/>
        <v>0</v>
      </c>
    </row>
    <row r="161" spans="1:12" ht="26.4" customHeight="1" x14ac:dyDescent="0.25">
      <c r="A161" s="81" t="s">
        <v>26</v>
      </c>
      <c r="B161" s="53"/>
      <c r="C161" s="89">
        <f t="shared" si="79"/>
        <v>0</v>
      </c>
      <c r="D161" s="89"/>
      <c r="E161" s="89"/>
      <c r="F161" s="89"/>
      <c r="G161" s="89">
        <f t="shared" si="82"/>
        <v>0</v>
      </c>
      <c r="H161" s="89"/>
      <c r="I161" s="89"/>
      <c r="J161" s="89"/>
      <c r="K161" s="89">
        <f t="shared" si="50"/>
        <v>0</v>
      </c>
      <c r="L161" s="85"/>
    </row>
    <row r="162" spans="1:12" ht="56.4" customHeight="1" x14ac:dyDescent="0.25">
      <c r="A162" s="81" t="s">
        <v>155</v>
      </c>
      <c r="B162" s="53">
        <v>909</v>
      </c>
      <c r="C162" s="89">
        <f t="shared" si="79"/>
        <v>116000</v>
      </c>
      <c r="D162" s="89"/>
      <c r="E162" s="89"/>
      <c r="F162" s="89">
        <v>116000</v>
      </c>
      <c r="G162" s="89">
        <f t="shared" si="82"/>
        <v>0</v>
      </c>
      <c r="H162" s="89"/>
      <c r="I162" s="89"/>
      <c r="J162" s="89"/>
      <c r="K162" s="89">
        <f t="shared" si="50"/>
        <v>-116000</v>
      </c>
      <c r="L162" s="85">
        <f t="shared" si="85"/>
        <v>0</v>
      </c>
    </row>
    <row r="163" spans="1:12" ht="56.4" customHeight="1" x14ac:dyDescent="0.25">
      <c r="A163" s="80" t="s">
        <v>156</v>
      </c>
      <c r="B163" s="53">
        <v>909</v>
      </c>
      <c r="C163" s="89">
        <f t="shared" si="79"/>
        <v>84000</v>
      </c>
      <c r="D163" s="89">
        <f>D165</f>
        <v>0</v>
      </c>
      <c r="E163" s="89">
        <f t="shared" ref="E163:F163" si="90">E165</f>
        <v>0</v>
      </c>
      <c r="F163" s="89">
        <f t="shared" si="90"/>
        <v>84000</v>
      </c>
      <c r="G163" s="89">
        <f t="shared" si="82"/>
        <v>0</v>
      </c>
      <c r="H163" s="89">
        <f>H165</f>
        <v>0</v>
      </c>
      <c r="I163" s="89">
        <f t="shared" ref="I163:J163" si="91">I165</f>
        <v>0</v>
      </c>
      <c r="J163" s="89">
        <f t="shared" si="91"/>
        <v>0</v>
      </c>
      <c r="K163" s="89">
        <f t="shared" si="50"/>
        <v>-84000</v>
      </c>
      <c r="L163" s="85">
        <f t="shared" si="85"/>
        <v>0</v>
      </c>
    </row>
    <row r="164" spans="1:12" ht="32.4" customHeight="1" x14ac:dyDescent="0.25">
      <c r="A164" s="81" t="s">
        <v>26</v>
      </c>
      <c r="B164" s="53"/>
      <c r="C164" s="89">
        <f t="shared" si="79"/>
        <v>0</v>
      </c>
      <c r="D164" s="89"/>
      <c r="E164" s="89"/>
      <c r="F164" s="89"/>
      <c r="G164" s="89">
        <f t="shared" si="82"/>
        <v>0</v>
      </c>
      <c r="H164" s="89"/>
      <c r="I164" s="89"/>
      <c r="J164" s="89"/>
      <c r="K164" s="89">
        <f t="shared" si="50"/>
        <v>0</v>
      </c>
      <c r="L164" s="85"/>
    </row>
    <row r="165" spans="1:12" ht="56.4" customHeight="1" x14ac:dyDescent="0.25">
      <c r="A165" s="39" t="s">
        <v>194</v>
      </c>
      <c r="B165" s="53">
        <v>909</v>
      </c>
      <c r="C165" s="89">
        <f t="shared" si="79"/>
        <v>84000</v>
      </c>
      <c r="D165" s="89"/>
      <c r="E165" s="89"/>
      <c r="F165" s="89">
        <v>84000</v>
      </c>
      <c r="G165" s="89">
        <f t="shared" si="82"/>
        <v>0</v>
      </c>
      <c r="H165" s="89"/>
      <c r="I165" s="89"/>
      <c r="J165" s="89"/>
      <c r="K165" s="89">
        <f t="shared" si="50"/>
        <v>-84000</v>
      </c>
      <c r="L165" s="85">
        <f t="shared" si="85"/>
        <v>0</v>
      </c>
    </row>
    <row r="166" spans="1:12" ht="27.75" customHeight="1" x14ac:dyDescent="0.25">
      <c r="A166" s="26" t="s">
        <v>34</v>
      </c>
      <c r="B166" s="26"/>
      <c r="C166" s="91">
        <f t="shared" si="79"/>
        <v>128152600</v>
      </c>
      <c r="D166" s="91">
        <f>D167+D170+D173+D176+D180+D184+D188+D191+D194+D198+D201+D204+D207+D210</f>
        <v>0</v>
      </c>
      <c r="E166" s="91">
        <f t="shared" ref="E166:F166" si="92">E167+E170+E173+E176+E180+E184+E188+E191+E194+E198+E201+E204+E207+E210</f>
        <v>0</v>
      </c>
      <c r="F166" s="91">
        <f t="shared" si="92"/>
        <v>128152600</v>
      </c>
      <c r="G166" s="91">
        <f t="shared" si="82"/>
        <v>65167578.140000001</v>
      </c>
      <c r="H166" s="91">
        <f>H167+H170+H173+H176+H180+H184+H188+H191+H194+H198+H201+H204+H207+H210</f>
        <v>0</v>
      </c>
      <c r="I166" s="91">
        <f t="shared" ref="I166:J166" si="93">I167+I170+I173+I176+I180+I184+I188+I191+I194+I198+I201+I204+I207+I210</f>
        <v>0</v>
      </c>
      <c r="J166" s="91">
        <f t="shared" si="93"/>
        <v>65167578.140000001</v>
      </c>
      <c r="K166" s="91">
        <f t="shared" si="50"/>
        <v>-62985021.859999999</v>
      </c>
      <c r="L166" s="87">
        <f t="shared" si="85"/>
        <v>50.851545844563439</v>
      </c>
    </row>
    <row r="167" spans="1:12" ht="79.2" customHeight="1" x14ac:dyDescent="0.25">
      <c r="A167" s="24" t="s">
        <v>25</v>
      </c>
      <c r="B167" s="53" t="s">
        <v>53</v>
      </c>
      <c r="C167" s="89">
        <f t="shared" si="79"/>
        <v>3000000</v>
      </c>
      <c r="D167" s="89">
        <f>D169</f>
        <v>0</v>
      </c>
      <c r="E167" s="89">
        <f t="shared" ref="E167:F167" si="94">E169</f>
        <v>0</v>
      </c>
      <c r="F167" s="89">
        <f t="shared" si="94"/>
        <v>3000000</v>
      </c>
      <c r="G167" s="89">
        <f t="shared" si="82"/>
        <v>0</v>
      </c>
      <c r="H167" s="89">
        <f>H169</f>
        <v>0</v>
      </c>
      <c r="I167" s="89">
        <f t="shared" ref="I167:J167" si="95">I169</f>
        <v>0</v>
      </c>
      <c r="J167" s="89">
        <f t="shared" si="95"/>
        <v>0</v>
      </c>
      <c r="K167" s="89">
        <f t="shared" si="50"/>
        <v>-3000000</v>
      </c>
      <c r="L167" s="85">
        <f t="shared" si="85"/>
        <v>0</v>
      </c>
    </row>
    <row r="168" spans="1:12" ht="36.6" customHeight="1" x14ac:dyDescent="0.25">
      <c r="A168" s="40" t="s">
        <v>17</v>
      </c>
      <c r="B168" s="53"/>
      <c r="C168" s="89">
        <f t="shared" si="79"/>
        <v>0</v>
      </c>
      <c r="D168" s="89"/>
      <c r="E168" s="89"/>
      <c r="F168" s="89"/>
      <c r="G168" s="89">
        <f t="shared" si="82"/>
        <v>0</v>
      </c>
      <c r="H168" s="89"/>
      <c r="I168" s="89"/>
      <c r="J168" s="89"/>
      <c r="K168" s="89">
        <f t="shared" si="50"/>
        <v>0</v>
      </c>
      <c r="L168" s="85"/>
    </row>
    <row r="169" spans="1:12" ht="52.95" customHeight="1" x14ac:dyDescent="0.25">
      <c r="A169" s="40" t="s">
        <v>88</v>
      </c>
      <c r="B169" s="53">
        <v>909</v>
      </c>
      <c r="C169" s="89">
        <f t="shared" si="79"/>
        <v>3000000</v>
      </c>
      <c r="D169" s="89"/>
      <c r="E169" s="89"/>
      <c r="F169" s="89">
        <v>3000000</v>
      </c>
      <c r="G169" s="89">
        <f t="shared" si="82"/>
        <v>0</v>
      </c>
      <c r="H169" s="89"/>
      <c r="I169" s="89"/>
      <c r="J169" s="89"/>
      <c r="K169" s="89">
        <f t="shared" si="50"/>
        <v>-3000000</v>
      </c>
      <c r="L169" s="85">
        <f>G169/C169*100</f>
        <v>0</v>
      </c>
    </row>
    <row r="170" spans="1:12" ht="64.5" customHeight="1" x14ac:dyDescent="0.25">
      <c r="A170" s="74" t="s">
        <v>89</v>
      </c>
      <c r="B170" s="36" t="s">
        <v>54</v>
      </c>
      <c r="C170" s="89">
        <f t="shared" si="79"/>
        <v>6000000</v>
      </c>
      <c r="D170" s="89">
        <f>D172</f>
        <v>0</v>
      </c>
      <c r="E170" s="89">
        <f t="shared" ref="E170:F170" si="96">E172</f>
        <v>0</v>
      </c>
      <c r="F170" s="89">
        <f t="shared" si="96"/>
        <v>6000000</v>
      </c>
      <c r="G170" s="89">
        <f t="shared" si="82"/>
        <v>0</v>
      </c>
      <c r="H170" s="89">
        <f>H172</f>
        <v>0</v>
      </c>
      <c r="I170" s="89">
        <f t="shared" ref="I170:J170" si="97">I172</f>
        <v>0</v>
      </c>
      <c r="J170" s="89">
        <f t="shared" si="97"/>
        <v>0</v>
      </c>
      <c r="K170" s="89">
        <f t="shared" si="50"/>
        <v>-6000000</v>
      </c>
      <c r="L170" s="85">
        <f>G170/C170*100</f>
        <v>0</v>
      </c>
    </row>
    <row r="171" spans="1:12" ht="30.45" customHeight="1" x14ac:dyDescent="0.25">
      <c r="A171" s="40" t="s">
        <v>23</v>
      </c>
      <c r="B171" s="53"/>
      <c r="C171" s="89">
        <f t="shared" si="79"/>
        <v>0</v>
      </c>
      <c r="D171" s="89"/>
      <c r="E171" s="89"/>
      <c r="F171" s="89"/>
      <c r="G171" s="89">
        <f t="shared" si="82"/>
        <v>0</v>
      </c>
      <c r="H171" s="89"/>
      <c r="I171" s="89"/>
      <c r="J171" s="89"/>
      <c r="K171" s="89">
        <f t="shared" si="50"/>
        <v>0</v>
      </c>
      <c r="L171" s="85"/>
    </row>
    <row r="172" spans="1:12" ht="58.95" customHeight="1" x14ac:dyDescent="0.25">
      <c r="A172" s="40" t="s">
        <v>90</v>
      </c>
      <c r="B172" s="53">
        <v>932</v>
      </c>
      <c r="C172" s="89">
        <f t="shared" si="79"/>
        <v>6000000</v>
      </c>
      <c r="D172" s="89"/>
      <c r="E172" s="89"/>
      <c r="F172" s="89">
        <v>6000000</v>
      </c>
      <c r="G172" s="89">
        <f t="shared" si="82"/>
        <v>0</v>
      </c>
      <c r="H172" s="89"/>
      <c r="I172" s="89"/>
      <c r="J172" s="89"/>
      <c r="K172" s="89">
        <f t="shared" si="50"/>
        <v>-6000000</v>
      </c>
      <c r="L172" s="85">
        <f>G172/C172*100</f>
        <v>0</v>
      </c>
    </row>
    <row r="173" spans="1:12" ht="58.95" customHeight="1" x14ac:dyDescent="0.25">
      <c r="A173" s="24" t="s">
        <v>183</v>
      </c>
      <c r="B173" s="36" t="s">
        <v>54</v>
      </c>
      <c r="C173" s="89">
        <f t="shared" si="79"/>
        <v>44200</v>
      </c>
      <c r="D173" s="89">
        <f>D175</f>
        <v>0</v>
      </c>
      <c r="E173" s="89">
        <f t="shared" ref="E173:F173" si="98">E175</f>
        <v>0</v>
      </c>
      <c r="F173" s="89">
        <f t="shared" si="98"/>
        <v>44200</v>
      </c>
      <c r="G173" s="89">
        <f t="shared" si="82"/>
        <v>44126.35</v>
      </c>
      <c r="H173" s="89">
        <f>H175</f>
        <v>0</v>
      </c>
      <c r="I173" s="89">
        <f t="shared" ref="I173:J173" si="99">I175</f>
        <v>0</v>
      </c>
      <c r="J173" s="89">
        <f t="shared" si="99"/>
        <v>44126.35</v>
      </c>
      <c r="K173" s="89">
        <f t="shared" si="50"/>
        <v>-73.650000000001455</v>
      </c>
      <c r="L173" s="85">
        <f>G173/C173*100</f>
        <v>99.833371040723989</v>
      </c>
    </row>
    <row r="174" spans="1:12" ht="37.799999999999997" customHeight="1" x14ac:dyDescent="0.25">
      <c r="A174" s="40" t="s">
        <v>23</v>
      </c>
      <c r="B174" s="53"/>
      <c r="C174" s="89">
        <f t="shared" si="79"/>
        <v>0</v>
      </c>
      <c r="D174" s="89"/>
      <c r="E174" s="89"/>
      <c r="F174" s="89"/>
      <c r="G174" s="89">
        <f t="shared" si="82"/>
        <v>0</v>
      </c>
      <c r="H174" s="89"/>
      <c r="I174" s="89"/>
      <c r="J174" s="89"/>
      <c r="K174" s="89">
        <f t="shared" si="50"/>
        <v>0</v>
      </c>
      <c r="L174" s="85"/>
    </row>
    <row r="175" spans="1:12" ht="58.95" customHeight="1" x14ac:dyDescent="0.25">
      <c r="A175" s="40" t="s">
        <v>209</v>
      </c>
      <c r="B175" s="53">
        <v>932</v>
      </c>
      <c r="C175" s="89">
        <f t="shared" si="79"/>
        <v>44200</v>
      </c>
      <c r="D175" s="89"/>
      <c r="E175" s="89"/>
      <c r="F175" s="89">
        <v>44200</v>
      </c>
      <c r="G175" s="89">
        <f t="shared" si="82"/>
        <v>44126.35</v>
      </c>
      <c r="H175" s="89"/>
      <c r="I175" s="89"/>
      <c r="J175" s="89">
        <v>44126.35</v>
      </c>
      <c r="K175" s="89">
        <f t="shared" si="50"/>
        <v>-73.650000000001455</v>
      </c>
      <c r="L175" s="85">
        <f>G175/C175*100</f>
        <v>99.833371040723989</v>
      </c>
    </row>
    <row r="176" spans="1:12" ht="100.8" customHeight="1" x14ac:dyDescent="0.25">
      <c r="A176" s="48" t="s">
        <v>40</v>
      </c>
      <c r="B176" s="53" t="s">
        <v>12</v>
      </c>
      <c r="C176" s="89">
        <f t="shared" si="79"/>
        <v>9000000</v>
      </c>
      <c r="D176" s="89">
        <f>D178+D179</f>
        <v>0</v>
      </c>
      <c r="E176" s="89">
        <f t="shared" ref="E176:F176" si="100">E178+E179</f>
        <v>0</v>
      </c>
      <c r="F176" s="89">
        <f t="shared" si="100"/>
        <v>9000000</v>
      </c>
      <c r="G176" s="89">
        <f t="shared" si="82"/>
        <v>556304.09000000008</v>
      </c>
      <c r="H176" s="89">
        <f>H178+H179</f>
        <v>0</v>
      </c>
      <c r="I176" s="89">
        <f t="shared" ref="I176:J176" si="101">I178+I179</f>
        <v>0</v>
      </c>
      <c r="J176" s="89">
        <f t="shared" si="101"/>
        <v>556304.09000000008</v>
      </c>
      <c r="K176" s="89">
        <f t="shared" si="50"/>
        <v>-8443695.9100000001</v>
      </c>
      <c r="L176" s="85">
        <f>G176/C176*100</f>
        <v>6.1811565555555568</v>
      </c>
    </row>
    <row r="177" spans="1:12" ht="24.6" customHeight="1" x14ac:dyDescent="0.25">
      <c r="A177" s="40" t="s">
        <v>17</v>
      </c>
      <c r="B177" s="30"/>
      <c r="C177" s="89">
        <f t="shared" si="79"/>
        <v>0</v>
      </c>
      <c r="D177" s="89"/>
      <c r="E177" s="89"/>
      <c r="F177" s="89"/>
      <c r="G177" s="89">
        <f t="shared" si="82"/>
        <v>0</v>
      </c>
      <c r="H177" s="89"/>
      <c r="I177" s="89"/>
      <c r="J177" s="89"/>
      <c r="K177" s="89">
        <f t="shared" ref="K177:K322" si="102">G177-C177</f>
        <v>0</v>
      </c>
      <c r="L177" s="85"/>
    </row>
    <row r="178" spans="1:12" ht="74.400000000000006" customHeight="1" x14ac:dyDescent="0.25">
      <c r="A178" s="40" t="s">
        <v>91</v>
      </c>
      <c r="B178" s="53" t="s">
        <v>53</v>
      </c>
      <c r="C178" s="89">
        <f t="shared" si="79"/>
        <v>8643115.0399999991</v>
      </c>
      <c r="D178" s="89"/>
      <c r="E178" s="89"/>
      <c r="F178" s="89">
        <v>8643115.0399999991</v>
      </c>
      <c r="G178" s="89">
        <f t="shared" si="82"/>
        <v>199419.13</v>
      </c>
      <c r="H178" s="89"/>
      <c r="I178" s="89"/>
      <c r="J178" s="89">
        <v>199419.13</v>
      </c>
      <c r="K178" s="89">
        <f t="shared" si="102"/>
        <v>-8443695.9099999983</v>
      </c>
      <c r="L178" s="85">
        <f t="shared" ref="L178" si="103">G178/C178*100</f>
        <v>2.3072599297486618</v>
      </c>
    </row>
    <row r="179" spans="1:12" ht="59.4" customHeight="1" x14ac:dyDescent="0.25">
      <c r="A179" s="40" t="s">
        <v>91</v>
      </c>
      <c r="B179" s="53" t="s">
        <v>12</v>
      </c>
      <c r="C179" s="89">
        <f t="shared" si="79"/>
        <v>356884.96</v>
      </c>
      <c r="D179" s="89"/>
      <c r="E179" s="89"/>
      <c r="F179" s="89">
        <v>356884.96</v>
      </c>
      <c r="G179" s="89">
        <f t="shared" si="82"/>
        <v>356884.96</v>
      </c>
      <c r="H179" s="89"/>
      <c r="I179" s="89"/>
      <c r="J179" s="89">
        <v>356884.96</v>
      </c>
      <c r="K179" s="89">
        <f t="shared" si="102"/>
        <v>0</v>
      </c>
      <c r="L179" s="85">
        <f>G179/C179*100</f>
        <v>100</v>
      </c>
    </row>
    <row r="180" spans="1:12" ht="49.2" customHeight="1" x14ac:dyDescent="0.25">
      <c r="A180" s="24" t="s">
        <v>92</v>
      </c>
      <c r="B180" s="36" t="s">
        <v>28</v>
      </c>
      <c r="C180" s="89">
        <f t="shared" si="79"/>
        <v>33492300</v>
      </c>
      <c r="D180" s="89">
        <f>D182+D183</f>
        <v>0</v>
      </c>
      <c r="E180" s="89">
        <f t="shared" ref="E180:F180" si="104">E182+E183</f>
        <v>0</v>
      </c>
      <c r="F180" s="89">
        <f t="shared" si="104"/>
        <v>33492300</v>
      </c>
      <c r="G180" s="89">
        <f t="shared" si="82"/>
        <v>33492187.449999999</v>
      </c>
      <c r="H180" s="89">
        <f>H182+H183</f>
        <v>0</v>
      </c>
      <c r="I180" s="89">
        <f t="shared" ref="I180:J180" si="105">I182+I183</f>
        <v>0</v>
      </c>
      <c r="J180" s="89">
        <f t="shared" si="105"/>
        <v>33492187.449999999</v>
      </c>
      <c r="K180" s="89">
        <f t="shared" si="102"/>
        <v>-112.55000000074506</v>
      </c>
      <c r="L180" s="85">
        <f>G180/C180*100</f>
        <v>99.999663952609993</v>
      </c>
    </row>
    <row r="181" spans="1:12" ht="36" customHeight="1" x14ac:dyDescent="0.25">
      <c r="A181" s="40" t="s">
        <v>17</v>
      </c>
      <c r="B181" s="30"/>
      <c r="C181" s="89">
        <f t="shared" si="79"/>
        <v>0</v>
      </c>
      <c r="D181" s="89"/>
      <c r="E181" s="89"/>
      <c r="F181" s="89"/>
      <c r="G181" s="89">
        <f t="shared" si="82"/>
        <v>0</v>
      </c>
      <c r="H181" s="89"/>
      <c r="I181" s="89"/>
      <c r="J181" s="89"/>
      <c r="K181" s="89">
        <f t="shared" si="102"/>
        <v>0</v>
      </c>
      <c r="L181" s="85"/>
    </row>
    <row r="182" spans="1:12" ht="57.6" customHeight="1" x14ac:dyDescent="0.25">
      <c r="A182" s="64" t="s">
        <v>246</v>
      </c>
      <c r="B182" s="30">
        <v>932</v>
      </c>
      <c r="C182" s="89">
        <f t="shared" si="79"/>
        <v>58000</v>
      </c>
      <c r="D182" s="89"/>
      <c r="E182" s="89"/>
      <c r="F182" s="89">
        <v>58000</v>
      </c>
      <c r="G182" s="89">
        <f t="shared" si="82"/>
        <v>57928.800000000003</v>
      </c>
      <c r="H182" s="89"/>
      <c r="I182" s="89"/>
      <c r="J182" s="89">
        <v>57928.800000000003</v>
      </c>
      <c r="K182" s="89">
        <f t="shared" si="102"/>
        <v>-71.19999999999709</v>
      </c>
      <c r="L182" s="85">
        <f>G182/C182*100</f>
        <v>99.877241379310362</v>
      </c>
    </row>
    <row r="183" spans="1:12" ht="35.4" customHeight="1" x14ac:dyDescent="0.25">
      <c r="A183" s="64" t="s">
        <v>93</v>
      </c>
      <c r="B183" s="30">
        <v>932</v>
      </c>
      <c r="C183" s="89">
        <f t="shared" si="79"/>
        <v>33434300</v>
      </c>
      <c r="D183" s="89"/>
      <c r="E183" s="89"/>
      <c r="F183" s="89">
        <v>33434300</v>
      </c>
      <c r="G183" s="89">
        <f t="shared" si="82"/>
        <v>33434258.649999999</v>
      </c>
      <c r="H183" s="89"/>
      <c r="I183" s="89"/>
      <c r="J183" s="89">
        <v>33434258.649999999</v>
      </c>
      <c r="K183" s="89">
        <f t="shared" si="102"/>
        <v>-41.350000001490116</v>
      </c>
      <c r="L183" s="85">
        <f>G183/C183*100</f>
        <v>99.999876324612742</v>
      </c>
    </row>
    <row r="184" spans="1:12" ht="55.2" customHeight="1" x14ac:dyDescent="0.25">
      <c r="A184" s="66" t="s">
        <v>94</v>
      </c>
      <c r="B184" s="36" t="s">
        <v>28</v>
      </c>
      <c r="C184" s="89">
        <f t="shared" si="79"/>
        <v>30584900</v>
      </c>
      <c r="D184" s="89">
        <f>D186+D187</f>
        <v>0</v>
      </c>
      <c r="E184" s="89">
        <f>E186+E187</f>
        <v>0</v>
      </c>
      <c r="F184" s="89">
        <f>F186+F187</f>
        <v>30584900</v>
      </c>
      <c r="G184" s="89">
        <f t="shared" si="82"/>
        <v>30584835.25</v>
      </c>
      <c r="H184" s="89">
        <f>H186+H187</f>
        <v>0</v>
      </c>
      <c r="I184" s="89">
        <f t="shared" ref="I184:J184" si="106">I186+I187</f>
        <v>0</v>
      </c>
      <c r="J184" s="89">
        <f t="shared" si="106"/>
        <v>30584835.25</v>
      </c>
      <c r="K184" s="89">
        <f t="shared" si="102"/>
        <v>-64.75</v>
      </c>
      <c r="L184" s="85">
        <f>G184/C184*100</f>
        <v>99.99978829422362</v>
      </c>
    </row>
    <row r="185" spans="1:12" ht="23.4" customHeight="1" x14ac:dyDescent="0.25">
      <c r="A185" s="66" t="s">
        <v>23</v>
      </c>
      <c r="B185" s="30"/>
      <c r="C185" s="89">
        <f t="shared" si="79"/>
        <v>0</v>
      </c>
      <c r="D185" s="89"/>
      <c r="E185" s="89"/>
      <c r="F185" s="89"/>
      <c r="G185" s="89">
        <f t="shared" si="82"/>
        <v>0</v>
      </c>
      <c r="H185" s="89"/>
      <c r="I185" s="89"/>
      <c r="J185" s="89"/>
      <c r="K185" s="89">
        <f t="shared" si="102"/>
        <v>0</v>
      </c>
      <c r="L185" s="85"/>
    </row>
    <row r="186" spans="1:12" ht="59.4" customHeight="1" x14ac:dyDescent="0.25">
      <c r="A186" s="64" t="s">
        <v>247</v>
      </c>
      <c r="B186" s="30">
        <v>932</v>
      </c>
      <c r="C186" s="89">
        <f t="shared" si="79"/>
        <v>58900</v>
      </c>
      <c r="D186" s="89"/>
      <c r="E186" s="89"/>
      <c r="F186" s="89">
        <v>58900</v>
      </c>
      <c r="G186" s="89">
        <f t="shared" si="82"/>
        <v>58859.18</v>
      </c>
      <c r="H186" s="89"/>
      <c r="I186" s="89"/>
      <c r="J186" s="89">
        <v>58859.18</v>
      </c>
      <c r="K186" s="89">
        <f t="shared" si="102"/>
        <v>-40.819999999999709</v>
      </c>
      <c r="L186" s="85">
        <f>G186/C186*100</f>
        <v>99.930696095076399</v>
      </c>
    </row>
    <row r="187" spans="1:12" ht="37.200000000000003" customHeight="1" x14ac:dyDescent="0.25">
      <c r="A187" s="64" t="s">
        <v>95</v>
      </c>
      <c r="B187" s="30">
        <v>932</v>
      </c>
      <c r="C187" s="89">
        <f t="shared" si="79"/>
        <v>30526000</v>
      </c>
      <c r="D187" s="89"/>
      <c r="E187" s="89"/>
      <c r="F187" s="89">
        <v>30526000</v>
      </c>
      <c r="G187" s="89">
        <f t="shared" si="82"/>
        <v>30525976.07</v>
      </c>
      <c r="H187" s="89"/>
      <c r="I187" s="89"/>
      <c r="J187" s="89">
        <v>30525976.07</v>
      </c>
      <c r="K187" s="89">
        <f t="shared" si="102"/>
        <v>-23.929999999701977</v>
      </c>
      <c r="L187" s="85">
        <f>G187/C187*100</f>
        <v>99.999921607809739</v>
      </c>
    </row>
    <row r="188" spans="1:12" ht="65.400000000000006" customHeight="1" x14ac:dyDescent="0.25">
      <c r="A188" s="78" t="s">
        <v>184</v>
      </c>
      <c r="B188" s="36" t="s">
        <v>28</v>
      </c>
      <c r="C188" s="89">
        <f t="shared" si="79"/>
        <v>478200</v>
      </c>
      <c r="D188" s="89">
        <f>D190</f>
        <v>0</v>
      </c>
      <c r="E188" s="89">
        <f t="shared" ref="E188:F188" si="107">E190</f>
        <v>0</v>
      </c>
      <c r="F188" s="89">
        <f t="shared" si="107"/>
        <v>478200</v>
      </c>
      <c r="G188" s="89">
        <f t="shared" si="82"/>
        <v>478175</v>
      </c>
      <c r="H188" s="89">
        <f>H190</f>
        <v>0</v>
      </c>
      <c r="I188" s="89">
        <f t="shared" ref="I188:J188" si="108">I190</f>
        <v>0</v>
      </c>
      <c r="J188" s="89">
        <f t="shared" si="108"/>
        <v>478175</v>
      </c>
      <c r="K188" s="89">
        <f t="shared" si="102"/>
        <v>-25</v>
      </c>
      <c r="L188" s="85">
        <f t="shared" ref="L188" si="109">G188/C188*100</f>
        <v>99.994772061898786</v>
      </c>
    </row>
    <row r="189" spans="1:12" ht="37.200000000000003" customHeight="1" x14ac:dyDescent="0.25">
      <c r="A189" s="52" t="s">
        <v>23</v>
      </c>
      <c r="B189" s="30"/>
      <c r="C189" s="89">
        <f t="shared" si="79"/>
        <v>0</v>
      </c>
      <c r="D189" s="89"/>
      <c r="E189" s="89"/>
      <c r="F189" s="89"/>
      <c r="G189" s="89">
        <f t="shared" si="82"/>
        <v>0</v>
      </c>
      <c r="H189" s="89"/>
      <c r="I189" s="89"/>
      <c r="J189" s="89"/>
      <c r="K189" s="89">
        <f t="shared" si="102"/>
        <v>0</v>
      </c>
      <c r="L189" s="85"/>
    </row>
    <row r="190" spans="1:12" ht="53.4" customHeight="1" x14ac:dyDescent="0.25">
      <c r="A190" s="52" t="s">
        <v>188</v>
      </c>
      <c r="B190" s="30">
        <v>932</v>
      </c>
      <c r="C190" s="89">
        <f t="shared" si="79"/>
        <v>478200</v>
      </c>
      <c r="D190" s="89"/>
      <c r="E190" s="89"/>
      <c r="F190" s="89">
        <v>478200</v>
      </c>
      <c r="G190" s="89">
        <f t="shared" si="82"/>
        <v>478175</v>
      </c>
      <c r="H190" s="89"/>
      <c r="I190" s="89"/>
      <c r="J190" s="89">
        <v>478175</v>
      </c>
      <c r="K190" s="89">
        <f t="shared" si="102"/>
        <v>-25</v>
      </c>
      <c r="L190" s="85">
        <f t="shared" ref="L190:L194" si="110">G190/C190*100</f>
        <v>99.994772061898786</v>
      </c>
    </row>
    <row r="191" spans="1:12" ht="72" customHeight="1" x14ac:dyDescent="0.25">
      <c r="A191" s="24" t="s">
        <v>69</v>
      </c>
      <c r="B191" s="36" t="s">
        <v>28</v>
      </c>
      <c r="C191" s="89">
        <f t="shared" si="79"/>
        <v>8005400</v>
      </c>
      <c r="D191" s="89">
        <f>D193</f>
        <v>0</v>
      </c>
      <c r="E191" s="89">
        <f t="shared" ref="E191:F191" si="111">E193</f>
        <v>0</v>
      </c>
      <c r="F191" s="89">
        <f t="shared" si="111"/>
        <v>8005400</v>
      </c>
      <c r="G191" s="89">
        <f t="shared" si="82"/>
        <v>0</v>
      </c>
      <c r="H191" s="89"/>
      <c r="I191" s="89"/>
      <c r="J191" s="89"/>
      <c r="K191" s="89">
        <f t="shared" si="102"/>
        <v>-8005400</v>
      </c>
      <c r="L191" s="85">
        <f t="shared" si="110"/>
        <v>0</v>
      </c>
    </row>
    <row r="192" spans="1:12" ht="30" customHeight="1" x14ac:dyDescent="0.25">
      <c r="A192" s="66" t="s">
        <v>23</v>
      </c>
      <c r="B192" s="30"/>
      <c r="C192" s="89">
        <f t="shared" si="79"/>
        <v>0</v>
      </c>
      <c r="D192" s="89"/>
      <c r="E192" s="89"/>
      <c r="F192" s="89"/>
      <c r="G192" s="89">
        <f t="shared" si="82"/>
        <v>0</v>
      </c>
      <c r="H192" s="89"/>
      <c r="I192" s="89"/>
      <c r="J192" s="89"/>
      <c r="K192" s="89">
        <f t="shared" si="102"/>
        <v>0</v>
      </c>
      <c r="L192" s="85"/>
    </row>
    <row r="193" spans="1:12" ht="57" customHeight="1" x14ac:dyDescent="0.25">
      <c r="A193" s="39" t="s">
        <v>181</v>
      </c>
      <c r="B193" s="30">
        <v>932</v>
      </c>
      <c r="C193" s="89">
        <f t="shared" si="79"/>
        <v>8005400</v>
      </c>
      <c r="D193" s="89"/>
      <c r="E193" s="89"/>
      <c r="F193" s="89">
        <v>8005400</v>
      </c>
      <c r="G193" s="89">
        <f t="shared" si="82"/>
        <v>0</v>
      </c>
      <c r="H193" s="89"/>
      <c r="I193" s="89"/>
      <c r="J193" s="89"/>
      <c r="K193" s="89">
        <f t="shared" si="102"/>
        <v>-8005400</v>
      </c>
      <c r="L193" s="85">
        <f t="shared" si="110"/>
        <v>0</v>
      </c>
    </row>
    <row r="194" spans="1:12" ht="84" customHeight="1" x14ac:dyDescent="0.25">
      <c r="A194" s="24" t="s">
        <v>96</v>
      </c>
      <c r="B194" s="36" t="s">
        <v>28</v>
      </c>
      <c r="C194" s="89">
        <f t="shared" si="79"/>
        <v>23209600</v>
      </c>
      <c r="D194" s="89">
        <f>D196+D197</f>
        <v>0</v>
      </c>
      <c r="E194" s="89">
        <f t="shared" ref="E194:J194" si="112">E196+E197</f>
        <v>0</v>
      </c>
      <c r="F194" s="89">
        <f t="shared" si="112"/>
        <v>23209600</v>
      </c>
      <c r="G194" s="89">
        <f t="shared" si="82"/>
        <v>11950</v>
      </c>
      <c r="H194" s="89">
        <f t="shared" si="112"/>
        <v>0</v>
      </c>
      <c r="I194" s="89">
        <f t="shared" si="112"/>
        <v>0</v>
      </c>
      <c r="J194" s="89">
        <f t="shared" si="112"/>
        <v>11950</v>
      </c>
      <c r="K194" s="89">
        <f t="shared" si="102"/>
        <v>-23197650</v>
      </c>
      <c r="L194" s="85">
        <f t="shared" si="110"/>
        <v>5.1487315593547495E-2</v>
      </c>
    </row>
    <row r="195" spans="1:12" ht="27" customHeight="1" x14ac:dyDescent="0.25">
      <c r="A195" s="66" t="s">
        <v>23</v>
      </c>
      <c r="B195" s="30"/>
      <c r="C195" s="89">
        <f t="shared" si="79"/>
        <v>0</v>
      </c>
      <c r="D195" s="89"/>
      <c r="E195" s="89"/>
      <c r="F195" s="89"/>
      <c r="G195" s="89">
        <f t="shared" si="82"/>
        <v>0</v>
      </c>
      <c r="H195" s="89"/>
      <c r="I195" s="89"/>
      <c r="J195" s="89"/>
      <c r="K195" s="89">
        <f t="shared" si="102"/>
        <v>0</v>
      </c>
      <c r="L195" s="85"/>
    </row>
    <row r="196" spans="1:12" ht="54" customHeight="1" x14ac:dyDescent="0.25">
      <c r="A196" s="39" t="s">
        <v>182</v>
      </c>
      <c r="B196" s="30">
        <v>932</v>
      </c>
      <c r="C196" s="89">
        <f t="shared" si="79"/>
        <v>209600</v>
      </c>
      <c r="D196" s="89"/>
      <c r="E196" s="89"/>
      <c r="F196" s="89">
        <v>209600</v>
      </c>
      <c r="G196" s="89">
        <f t="shared" si="82"/>
        <v>11950</v>
      </c>
      <c r="H196" s="89"/>
      <c r="I196" s="89"/>
      <c r="J196" s="89">
        <v>11950</v>
      </c>
      <c r="K196" s="89">
        <f t="shared" si="102"/>
        <v>-197650</v>
      </c>
      <c r="L196" s="85">
        <f t="shared" ref="L196:L198" si="113">G196/C196*100</f>
        <v>5.7013358778625953</v>
      </c>
    </row>
    <row r="197" spans="1:12" ht="46.2" customHeight="1" x14ac:dyDescent="0.25">
      <c r="A197" s="39" t="s">
        <v>97</v>
      </c>
      <c r="B197" s="30">
        <v>932</v>
      </c>
      <c r="C197" s="89">
        <f t="shared" si="79"/>
        <v>23000000</v>
      </c>
      <c r="D197" s="89"/>
      <c r="E197" s="89"/>
      <c r="F197" s="89">
        <v>23000000</v>
      </c>
      <c r="G197" s="89">
        <f t="shared" si="82"/>
        <v>0</v>
      </c>
      <c r="H197" s="89"/>
      <c r="I197" s="89"/>
      <c r="J197" s="89"/>
      <c r="K197" s="89">
        <f t="shared" si="102"/>
        <v>-23000000</v>
      </c>
      <c r="L197" s="85">
        <f t="shared" si="113"/>
        <v>0</v>
      </c>
    </row>
    <row r="198" spans="1:12" ht="159.6" customHeight="1" x14ac:dyDescent="0.25">
      <c r="A198" s="72" t="s">
        <v>98</v>
      </c>
      <c r="B198" s="36" t="s">
        <v>28</v>
      </c>
      <c r="C198" s="89">
        <f t="shared" si="79"/>
        <v>2338000</v>
      </c>
      <c r="D198" s="89">
        <f>D200</f>
        <v>0</v>
      </c>
      <c r="E198" s="89">
        <f t="shared" ref="E198:F198" si="114">E200</f>
        <v>0</v>
      </c>
      <c r="F198" s="89">
        <f t="shared" si="114"/>
        <v>2338000</v>
      </c>
      <c r="G198" s="89">
        <f t="shared" si="82"/>
        <v>0</v>
      </c>
      <c r="H198" s="89"/>
      <c r="I198" s="89"/>
      <c r="J198" s="89"/>
      <c r="K198" s="89">
        <f t="shared" si="102"/>
        <v>-2338000</v>
      </c>
      <c r="L198" s="85">
        <f t="shared" si="113"/>
        <v>0</v>
      </c>
    </row>
    <row r="199" spans="1:12" ht="34.200000000000003" customHeight="1" x14ac:dyDescent="0.25">
      <c r="A199" s="40" t="s">
        <v>17</v>
      </c>
      <c r="B199" s="30"/>
      <c r="C199" s="89">
        <f t="shared" si="79"/>
        <v>0</v>
      </c>
      <c r="D199" s="89"/>
      <c r="E199" s="89"/>
      <c r="F199" s="89"/>
      <c r="G199" s="89">
        <f t="shared" si="82"/>
        <v>0</v>
      </c>
      <c r="H199" s="89"/>
      <c r="I199" s="89"/>
      <c r="J199" s="89"/>
      <c r="K199" s="89">
        <f t="shared" si="102"/>
        <v>0</v>
      </c>
      <c r="L199" s="85"/>
    </row>
    <row r="200" spans="1:12" ht="72" customHeight="1" x14ac:dyDescent="0.25">
      <c r="A200" s="40" t="s">
        <v>99</v>
      </c>
      <c r="B200" s="30">
        <v>932</v>
      </c>
      <c r="C200" s="89">
        <f t="shared" si="79"/>
        <v>2338000</v>
      </c>
      <c r="D200" s="89"/>
      <c r="E200" s="89"/>
      <c r="F200" s="89">
        <v>2338000</v>
      </c>
      <c r="G200" s="89">
        <f t="shared" si="82"/>
        <v>0</v>
      </c>
      <c r="H200" s="89"/>
      <c r="I200" s="89"/>
      <c r="J200" s="89"/>
      <c r="K200" s="89">
        <f t="shared" si="102"/>
        <v>-2338000</v>
      </c>
      <c r="L200" s="85">
        <f t="shared" ref="L200:L201" si="115">G200/C200*100</f>
        <v>0</v>
      </c>
    </row>
    <row r="201" spans="1:12" ht="49.2" customHeight="1" x14ac:dyDescent="0.4">
      <c r="A201" s="82" t="s">
        <v>185</v>
      </c>
      <c r="B201" s="36" t="s">
        <v>28</v>
      </c>
      <c r="C201" s="89">
        <f t="shared" si="79"/>
        <v>870000</v>
      </c>
      <c r="D201" s="89">
        <f>D203</f>
        <v>0</v>
      </c>
      <c r="E201" s="89">
        <f t="shared" ref="E201:F201" si="116">E203</f>
        <v>0</v>
      </c>
      <c r="F201" s="89">
        <f t="shared" si="116"/>
        <v>870000</v>
      </c>
      <c r="G201" s="89">
        <f t="shared" si="82"/>
        <v>0</v>
      </c>
      <c r="H201" s="89"/>
      <c r="I201" s="89"/>
      <c r="J201" s="89"/>
      <c r="K201" s="89">
        <f t="shared" si="102"/>
        <v>-870000</v>
      </c>
      <c r="L201" s="85">
        <f t="shared" si="115"/>
        <v>0</v>
      </c>
    </row>
    <row r="202" spans="1:12" ht="33" customHeight="1" x14ac:dyDescent="0.25">
      <c r="A202" s="52" t="s">
        <v>23</v>
      </c>
      <c r="B202" s="30"/>
      <c r="C202" s="89">
        <f t="shared" si="79"/>
        <v>0</v>
      </c>
      <c r="D202" s="89"/>
      <c r="E202" s="89"/>
      <c r="F202" s="89"/>
      <c r="G202" s="89">
        <f t="shared" si="82"/>
        <v>0</v>
      </c>
      <c r="H202" s="89"/>
      <c r="I202" s="89"/>
      <c r="J202" s="89"/>
      <c r="K202" s="89">
        <f t="shared" si="102"/>
        <v>0</v>
      </c>
      <c r="L202" s="85"/>
    </row>
    <row r="203" spans="1:12" ht="61.8" customHeight="1" x14ac:dyDescent="0.25">
      <c r="A203" s="52" t="s">
        <v>189</v>
      </c>
      <c r="B203" s="30">
        <v>932</v>
      </c>
      <c r="C203" s="89">
        <f t="shared" si="79"/>
        <v>870000</v>
      </c>
      <c r="D203" s="89"/>
      <c r="E203" s="89"/>
      <c r="F203" s="89">
        <v>870000</v>
      </c>
      <c r="G203" s="89">
        <f t="shared" si="82"/>
        <v>0</v>
      </c>
      <c r="H203" s="89"/>
      <c r="I203" s="89"/>
      <c r="J203" s="89"/>
      <c r="K203" s="89">
        <f t="shared" si="102"/>
        <v>-870000</v>
      </c>
      <c r="L203" s="85">
        <f t="shared" ref="L203:L204" si="117">G203/C203*100</f>
        <v>0</v>
      </c>
    </row>
    <row r="204" spans="1:12" ht="72" customHeight="1" x14ac:dyDescent="0.4">
      <c r="A204" s="82" t="s">
        <v>186</v>
      </c>
      <c r="B204" s="36" t="s">
        <v>28</v>
      </c>
      <c r="C204" s="89">
        <f t="shared" si="79"/>
        <v>900000</v>
      </c>
      <c r="D204" s="89">
        <f>D206</f>
        <v>0</v>
      </c>
      <c r="E204" s="89">
        <f t="shared" ref="E204:F204" si="118">E206</f>
        <v>0</v>
      </c>
      <c r="F204" s="89">
        <f t="shared" si="118"/>
        <v>900000</v>
      </c>
      <c r="G204" s="89">
        <f t="shared" si="82"/>
        <v>0</v>
      </c>
      <c r="H204" s="89"/>
      <c r="I204" s="89"/>
      <c r="J204" s="89"/>
      <c r="K204" s="89">
        <f t="shared" si="102"/>
        <v>-900000</v>
      </c>
      <c r="L204" s="85">
        <f t="shared" si="117"/>
        <v>0</v>
      </c>
    </row>
    <row r="205" spans="1:12" ht="34.200000000000003" customHeight="1" x14ac:dyDescent="0.25">
      <c r="A205" s="52" t="s">
        <v>23</v>
      </c>
      <c r="B205" s="30"/>
      <c r="C205" s="89">
        <f t="shared" si="79"/>
        <v>0</v>
      </c>
      <c r="D205" s="89"/>
      <c r="E205" s="89"/>
      <c r="F205" s="89"/>
      <c r="G205" s="89">
        <f t="shared" si="82"/>
        <v>0</v>
      </c>
      <c r="H205" s="89"/>
      <c r="I205" s="89"/>
      <c r="J205" s="89"/>
      <c r="K205" s="89">
        <f t="shared" si="102"/>
        <v>0</v>
      </c>
      <c r="L205" s="85"/>
    </row>
    <row r="206" spans="1:12" ht="46.2" customHeight="1" x14ac:dyDescent="0.25">
      <c r="A206" s="52" t="s">
        <v>190</v>
      </c>
      <c r="B206" s="30">
        <v>932</v>
      </c>
      <c r="C206" s="89">
        <f t="shared" si="79"/>
        <v>900000</v>
      </c>
      <c r="D206" s="89"/>
      <c r="E206" s="89"/>
      <c r="F206" s="89">
        <v>900000</v>
      </c>
      <c r="G206" s="89">
        <f t="shared" si="82"/>
        <v>0</v>
      </c>
      <c r="H206" s="89"/>
      <c r="I206" s="89"/>
      <c r="J206" s="89"/>
      <c r="K206" s="89">
        <f t="shared" si="102"/>
        <v>-900000</v>
      </c>
      <c r="L206" s="85">
        <f t="shared" ref="L206:L207" si="119">G206/C206*100</f>
        <v>0</v>
      </c>
    </row>
    <row r="207" spans="1:12" ht="72" customHeight="1" x14ac:dyDescent="0.4">
      <c r="A207" s="82" t="s">
        <v>187</v>
      </c>
      <c r="B207" s="36" t="s">
        <v>28</v>
      </c>
      <c r="C207" s="89">
        <f t="shared" si="79"/>
        <v>230000</v>
      </c>
      <c r="D207" s="89">
        <f>D209</f>
        <v>0</v>
      </c>
      <c r="E207" s="89">
        <f t="shared" ref="E207:F207" si="120">E209</f>
        <v>0</v>
      </c>
      <c r="F207" s="89">
        <f t="shared" si="120"/>
        <v>230000</v>
      </c>
      <c r="G207" s="89">
        <f t="shared" si="82"/>
        <v>0</v>
      </c>
      <c r="H207" s="89"/>
      <c r="I207" s="89"/>
      <c r="J207" s="89"/>
      <c r="K207" s="89">
        <f t="shared" si="102"/>
        <v>-230000</v>
      </c>
      <c r="L207" s="85">
        <f t="shared" si="119"/>
        <v>0</v>
      </c>
    </row>
    <row r="208" spans="1:12" ht="37.200000000000003" customHeight="1" x14ac:dyDescent="0.25">
      <c r="A208" s="52" t="s">
        <v>23</v>
      </c>
      <c r="B208" s="30"/>
      <c r="C208" s="89">
        <f t="shared" si="79"/>
        <v>0</v>
      </c>
      <c r="D208" s="89"/>
      <c r="E208" s="89"/>
      <c r="F208" s="89"/>
      <c r="G208" s="89">
        <f t="shared" si="82"/>
        <v>0</v>
      </c>
      <c r="H208" s="89"/>
      <c r="I208" s="89"/>
      <c r="J208" s="89"/>
      <c r="K208" s="89">
        <f t="shared" si="102"/>
        <v>0</v>
      </c>
      <c r="L208" s="85"/>
    </row>
    <row r="209" spans="1:12" ht="61.8" customHeight="1" x14ac:dyDescent="0.25">
      <c r="A209" s="52" t="s">
        <v>191</v>
      </c>
      <c r="B209" s="30">
        <v>932</v>
      </c>
      <c r="C209" s="89">
        <f t="shared" si="79"/>
        <v>230000</v>
      </c>
      <c r="D209" s="89"/>
      <c r="E209" s="89"/>
      <c r="F209" s="89">
        <v>230000</v>
      </c>
      <c r="G209" s="89">
        <f t="shared" si="82"/>
        <v>0</v>
      </c>
      <c r="H209" s="89"/>
      <c r="I209" s="89"/>
      <c r="J209" s="89"/>
      <c r="K209" s="89">
        <f t="shared" si="102"/>
        <v>-230000</v>
      </c>
      <c r="L209" s="85">
        <f t="shared" ref="L209" si="121">G209/C209*100</f>
        <v>0</v>
      </c>
    </row>
    <row r="210" spans="1:12" ht="61.8" customHeight="1" x14ac:dyDescent="0.4">
      <c r="A210" s="82" t="s">
        <v>228</v>
      </c>
      <c r="B210" s="36" t="s">
        <v>28</v>
      </c>
      <c r="C210" s="89">
        <f t="shared" si="79"/>
        <v>10000000</v>
      </c>
      <c r="D210" s="89">
        <f>D212</f>
        <v>0</v>
      </c>
      <c r="E210" s="89">
        <f t="shared" ref="E210:F210" si="122">E212</f>
        <v>0</v>
      </c>
      <c r="F210" s="89">
        <f t="shared" si="122"/>
        <v>10000000</v>
      </c>
      <c r="G210" s="89">
        <f t="shared" si="82"/>
        <v>0</v>
      </c>
      <c r="H210" s="89"/>
      <c r="I210" s="89"/>
      <c r="J210" s="89"/>
      <c r="K210" s="89">
        <f t="shared" si="102"/>
        <v>-10000000</v>
      </c>
      <c r="L210" s="85"/>
    </row>
    <row r="211" spans="1:12" ht="30" customHeight="1" x14ac:dyDescent="0.25">
      <c r="A211" s="52" t="s">
        <v>23</v>
      </c>
      <c r="B211" s="30"/>
      <c r="C211" s="89">
        <f t="shared" si="79"/>
        <v>0</v>
      </c>
      <c r="D211" s="89"/>
      <c r="E211" s="89"/>
      <c r="F211" s="89"/>
      <c r="G211" s="89">
        <f t="shared" si="82"/>
        <v>0</v>
      </c>
      <c r="H211" s="89"/>
      <c r="I211" s="89"/>
      <c r="J211" s="89"/>
      <c r="K211" s="89">
        <f t="shared" si="102"/>
        <v>0</v>
      </c>
      <c r="L211" s="85"/>
    </row>
    <row r="212" spans="1:12" ht="61.8" customHeight="1" x14ac:dyDescent="0.25">
      <c r="A212" s="52" t="s">
        <v>244</v>
      </c>
      <c r="B212" s="30">
        <v>932</v>
      </c>
      <c r="C212" s="89">
        <f t="shared" si="79"/>
        <v>10000000</v>
      </c>
      <c r="D212" s="89"/>
      <c r="E212" s="89"/>
      <c r="F212" s="89">
        <v>10000000</v>
      </c>
      <c r="G212" s="89">
        <f t="shared" si="82"/>
        <v>0</v>
      </c>
      <c r="H212" s="89"/>
      <c r="I212" s="89"/>
      <c r="J212" s="89"/>
      <c r="K212" s="89">
        <f t="shared" si="102"/>
        <v>-10000000</v>
      </c>
      <c r="L212" s="85"/>
    </row>
    <row r="213" spans="1:12" ht="27.75" customHeight="1" x14ac:dyDescent="0.25">
      <c r="A213" s="65" t="s">
        <v>35</v>
      </c>
      <c r="B213" s="30"/>
      <c r="C213" s="91">
        <f>D213+E213+F213</f>
        <v>23558500</v>
      </c>
      <c r="D213" s="91">
        <f>D214+D217+D220+D223+D226+D229</f>
        <v>0</v>
      </c>
      <c r="E213" s="91">
        <f>E214+E217+E220+E223+E226+E229</f>
        <v>0</v>
      </c>
      <c r="F213" s="91">
        <f>F214+F217+F220+F223+F226+F229</f>
        <v>23558500</v>
      </c>
      <c r="G213" s="91">
        <f t="shared" si="82"/>
        <v>4328400.7</v>
      </c>
      <c r="H213" s="91">
        <f>H214+H217+H220+H223+H226+H229</f>
        <v>0</v>
      </c>
      <c r="I213" s="91">
        <f>I214+I217+I220+I223+I226+I229</f>
        <v>0</v>
      </c>
      <c r="J213" s="91">
        <f>J214+J217+J220+J223+J226+J229</f>
        <v>4328400.7</v>
      </c>
      <c r="K213" s="91">
        <f t="shared" si="102"/>
        <v>-19230099.300000001</v>
      </c>
      <c r="L213" s="87">
        <f>G213/C213*100</f>
        <v>18.372989366895176</v>
      </c>
    </row>
    <row r="214" spans="1:12" ht="55.05" customHeight="1" x14ac:dyDescent="0.25">
      <c r="A214" s="24" t="s">
        <v>30</v>
      </c>
      <c r="B214" s="33" t="s">
        <v>28</v>
      </c>
      <c r="C214" s="89">
        <f t="shared" si="79"/>
        <v>3000000</v>
      </c>
      <c r="D214" s="89">
        <f>D216</f>
        <v>0</v>
      </c>
      <c r="E214" s="89">
        <f t="shared" ref="E214:F214" si="123">E216</f>
        <v>0</v>
      </c>
      <c r="F214" s="89">
        <f t="shared" si="123"/>
        <v>3000000</v>
      </c>
      <c r="G214" s="89">
        <f t="shared" si="82"/>
        <v>0</v>
      </c>
      <c r="H214" s="89">
        <f>H216</f>
        <v>0</v>
      </c>
      <c r="I214" s="89">
        <f t="shared" ref="I214:J214" si="124">I216</f>
        <v>0</v>
      </c>
      <c r="J214" s="89">
        <f t="shared" si="124"/>
        <v>0</v>
      </c>
      <c r="K214" s="89">
        <f t="shared" si="102"/>
        <v>-3000000</v>
      </c>
      <c r="L214" s="85">
        <f>G214/C214*100</f>
        <v>0</v>
      </c>
    </row>
    <row r="215" spans="1:12" ht="34.799999999999997" customHeight="1" x14ac:dyDescent="0.25">
      <c r="A215" s="40" t="s">
        <v>23</v>
      </c>
      <c r="B215" s="30"/>
      <c r="C215" s="89">
        <f t="shared" si="79"/>
        <v>0</v>
      </c>
      <c r="D215" s="89"/>
      <c r="E215" s="89"/>
      <c r="F215" s="89"/>
      <c r="G215" s="89">
        <f t="shared" si="82"/>
        <v>0</v>
      </c>
      <c r="H215" s="89"/>
      <c r="I215" s="89"/>
      <c r="J215" s="89"/>
      <c r="K215" s="89">
        <f t="shared" si="102"/>
        <v>0</v>
      </c>
      <c r="L215" s="85"/>
    </row>
    <row r="216" spans="1:12" ht="39" customHeight="1" x14ac:dyDescent="0.25">
      <c r="A216" s="39" t="s">
        <v>47</v>
      </c>
      <c r="B216" s="30">
        <v>932</v>
      </c>
      <c r="C216" s="89">
        <f>D216+E216+F216</f>
        <v>3000000</v>
      </c>
      <c r="D216" s="89"/>
      <c r="E216" s="89"/>
      <c r="F216" s="89">
        <v>3000000</v>
      </c>
      <c r="G216" s="89">
        <f t="shared" si="82"/>
        <v>0</v>
      </c>
      <c r="H216" s="89"/>
      <c r="I216" s="89"/>
      <c r="J216" s="89"/>
      <c r="K216" s="89">
        <f t="shared" si="102"/>
        <v>-3000000</v>
      </c>
      <c r="L216" s="85">
        <f>G216/C216*100</f>
        <v>0</v>
      </c>
    </row>
    <row r="217" spans="1:12" ht="63" customHeight="1" x14ac:dyDescent="0.25">
      <c r="A217" s="23" t="s">
        <v>62</v>
      </c>
      <c r="B217" s="30" t="s">
        <v>64</v>
      </c>
      <c r="C217" s="89">
        <f>D217+E217+F217</f>
        <v>6000000</v>
      </c>
      <c r="D217" s="89">
        <f>D219</f>
        <v>0</v>
      </c>
      <c r="E217" s="89">
        <f>E219</f>
        <v>0</v>
      </c>
      <c r="F217" s="89">
        <f>F219</f>
        <v>6000000</v>
      </c>
      <c r="G217" s="89">
        <f t="shared" si="82"/>
        <v>2768000</v>
      </c>
      <c r="H217" s="89">
        <f>H219</f>
        <v>0</v>
      </c>
      <c r="I217" s="89">
        <f>I219</f>
        <v>0</v>
      </c>
      <c r="J217" s="89">
        <f>J219</f>
        <v>2768000</v>
      </c>
      <c r="K217" s="89">
        <f t="shared" si="102"/>
        <v>-3232000</v>
      </c>
      <c r="L217" s="85">
        <f>G217/C217*100</f>
        <v>46.133333333333333</v>
      </c>
    </row>
    <row r="218" spans="1:12" ht="39" customHeight="1" x14ac:dyDescent="0.25">
      <c r="A218" s="40" t="s">
        <v>23</v>
      </c>
      <c r="B218" s="30"/>
      <c r="C218" s="89">
        <f>D218+E218+F218</f>
        <v>0</v>
      </c>
      <c r="D218" s="89"/>
      <c r="E218" s="89"/>
      <c r="F218" s="89"/>
      <c r="G218" s="89">
        <f t="shared" si="82"/>
        <v>0</v>
      </c>
      <c r="H218" s="89"/>
      <c r="I218" s="89"/>
      <c r="J218" s="89"/>
      <c r="K218" s="89">
        <f t="shared" si="102"/>
        <v>0</v>
      </c>
      <c r="L218" s="85"/>
    </row>
    <row r="219" spans="1:12" ht="39" customHeight="1" x14ac:dyDescent="0.25">
      <c r="A219" s="39" t="s">
        <v>63</v>
      </c>
      <c r="B219" s="30">
        <v>966</v>
      </c>
      <c r="C219" s="89">
        <f>D219+E219+F219</f>
        <v>6000000</v>
      </c>
      <c r="D219" s="89"/>
      <c r="E219" s="89"/>
      <c r="F219" s="89">
        <v>6000000</v>
      </c>
      <c r="G219" s="89">
        <f t="shared" si="82"/>
        <v>2768000</v>
      </c>
      <c r="H219" s="89"/>
      <c r="I219" s="89"/>
      <c r="J219" s="89">
        <v>2768000</v>
      </c>
      <c r="K219" s="89">
        <f t="shared" si="102"/>
        <v>-3232000</v>
      </c>
      <c r="L219" s="85">
        <f>G219/C219*100</f>
        <v>46.133333333333333</v>
      </c>
    </row>
    <row r="220" spans="1:12" ht="90" customHeight="1" x14ac:dyDescent="0.25">
      <c r="A220" s="57" t="s">
        <v>101</v>
      </c>
      <c r="B220" s="33" t="s">
        <v>28</v>
      </c>
      <c r="C220" s="89">
        <f>D220+E220+F220</f>
        <v>2368500</v>
      </c>
      <c r="D220" s="89">
        <f>D222</f>
        <v>0</v>
      </c>
      <c r="E220" s="89">
        <f t="shared" ref="E220:F220" si="125">E222</f>
        <v>0</v>
      </c>
      <c r="F220" s="89">
        <f t="shared" si="125"/>
        <v>2368500</v>
      </c>
      <c r="G220" s="89">
        <f>H220+I220+J220</f>
        <v>371041.65</v>
      </c>
      <c r="H220" s="89">
        <f>H222</f>
        <v>0</v>
      </c>
      <c r="I220" s="89">
        <f t="shared" ref="I220:J220" si="126">I222</f>
        <v>0</v>
      </c>
      <c r="J220" s="89">
        <f t="shared" si="126"/>
        <v>371041.65</v>
      </c>
      <c r="K220" s="89">
        <f t="shared" si="102"/>
        <v>-1997458.35</v>
      </c>
      <c r="L220" s="85">
        <f t="shared" ref="L220" si="127">G220/C220*100</f>
        <v>15.665680810639646</v>
      </c>
    </row>
    <row r="221" spans="1:12" ht="31.2" customHeight="1" x14ac:dyDescent="0.25">
      <c r="A221" s="40" t="s">
        <v>17</v>
      </c>
      <c r="B221" s="33"/>
      <c r="C221" s="89"/>
      <c r="D221" s="89"/>
      <c r="E221" s="89"/>
      <c r="F221" s="89"/>
      <c r="G221" s="89"/>
      <c r="H221" s="89"/>
      <c r="I221" s="89"/>
      <c r="J221" s="89"/>
      <c r="K221" s="89"/>
      <c r="L221" s="85"/>
    </row>
    <row r="222" spans="1:12" ht="54" customHeight="1" x14ac:dyDescent="0.25">
      <c r="A222" s="67" t="s">
        <v>227</v>
      </c>
      <c r="B222" s="30">
        <v>932</v>
      </c>
      <c r="C222" s="89">
        <f>D222+E222+F222</f>
        <v>2368500</v>
      </c>
      <c r="D222" s="89"/>
      <c r="E222" s="89"/>
      <c r="F222" s="89">
        <v>2368500</v>
      </c>
      <c r="G222" s="89">
        <f t="shared" ref="G222" si="128">H222+I222+J222</f>
        <v>371041.65</v>
      </c>
      <c r="H222" s="89"/>
      <c r="I222" s="89"/>
      <c r="J222" s="89">
        <v>371041.65</v>
      </c>
      <c r="K222" s="89">
        <f t="shared" si="102"/>
        <v>-1997458.35</v>
      </c>
      <c r="L222" s="85">
        <f>G222/C222*100</f>
        <v>15.665680810639646</v>
      </c>
    </row>
    <row r="223" spans="1:12" ht="46.8" customHeight="1" x14ac:dyDescent="0.25">
      <c r="A223" s="79" t="s">
        <v>100</v>
      </c>
      <c r="B223" s="36" t="s">
        <v>53</v>
      </c>
      <c r="C223" s="89">
        <f>D223+E223+F223</f>
        <v>7500000</v>
      </c>
      <c r="D223" s="89">
        <f>D225</f>
        <v>0</v>
      </c>
      <c r="E223" s="89">
        <f t="shared" ref="E223:F223" si="129">E225</f>
        <v>0</v>
      </c>
      <c r="F223" s="89">
        <f t="shared" si="129"/>
        <v>7500000</v>
      </c>
      <c r="G223" s="89">
        <f>H223+I223+J223</f>
        <v>0</v>
      </c>
      <c r="H223" s="89">
        <f>H225</f>
        <v>0</v>
      </c>
      <c r="I223" s="89">
        <f t="shared" ref="I223:J223" si="130">I225</f>
        <v>0</v>
      </c>
      <c r="J223" s="89">
        <f t="shared" si="130"/>
        <v>0</v>
      </c>
      <c r="K223" s="89">
        <f t="shared" si="102"/>
        <v>-7500000</v>
      </c>
      <c r="L223" s="85">
        <f>G223/C223*100</f>
        <v>0</v>
      </c>
    </row>
    <row r="224" spans="1:12" ht="46.8" customHeight="1" x14ac:dyDescent="0.25">
      <c r="A224" s="40" t="s">
        <v>17</v>
      </c>
      <c r="B224" s="30"/>
      <c r="C224" s="89"/>
      <c r="D224" s="89"/>
      <c r="E224" s="89"/>
      <c r="F224" s="89"/>
      <c r="G224" s="89"/>
      <c r="H224" s="89"/>
      <c r="I224" s="89"/>
      <c r="J224" s="89"/>
      <c r="K224" s="89"/>
      <c r="L224" s="85"/>
    </row>
    <row r="225" spans="1:12" ht="46.8" customHeight="1" x14ac:dyDescent="0.25">
      <c r="A225" s="40" t="s">
        <v>143</v>
      </c>
      <c r="B225" s="30">
        <v>909</v>
      </c>
      <c r="C225" s="89">
        <f>D225+E225+F225</f>
        <v>7500000</v>
      </c>
      <c r="D225" s="89"/>
      <c r="E225" s="89"/>
      <c r="F225" s="89">
        <v>7500000</v>
      </c>
      <c r="G225" s="89">
        <f t="shared" ref="G225" si="131">H225+I225+J225</f>
        <v>0</v>
      </c>
      <c r="H225" s="89"/>
      <c r="I225" s="89"/>
      <c r="J225" s="89"/>
      <c r="K225" s="89">
        <f t="shared" ref="K225:K226" si="132">G225-C225</f>
        <v>-7500000</v>
      </c>
      <c r="L225" s="85">
        <f>G225/C225*100</f>
        <v>0</v>
      </c>
    </row>
    <row r="226" spans="1:12" ht="46.8" customHeight="1" x14ac:dyDescent="0.25">
      <c r="A226" s="73" t="s">
        <v>102</v>
      </c>
      <c r="B226" s="36" t="s">
        <v>53</v>
      </c>
      <c r="C226" s="89">
        <f>D226+E226+F226</f>
        <v>1190000</v>
      </c>
      <c r="D226" s="89">
        <f>D228</f>
        <v>0</v>
      </c>
      <c r="E226" s="89">
        <f t="shared" ref="E226:F226" si="133">E228</f>
        <v>0</v>
      </c>
      <c r="F226" s="89">
        <f t="shared" si="133"/>
        <v>1190000</v>
      </c>
      <c r="G226" s="89">
        <f>H226+I226+J226</f>
        <v>1189359.05</v>
      </c>
      <c r="H226" s="89">
        <f>H228</f>
        <v>0</v>
      </c>
      <c r="I226" s="89">
        <f t="shared" ref="I226:J226" si="134">I228</f>
        <v>0</v>
      </c>
      <c r="J226" s="89">
        <f t="shared" si="134"/>
        <v>1189359.05</v>
      </c>
      <c r="K226" s="89">
        <f t="shared" si="132"/>
        <v>-640.94999999995343</v>
      </c>
      <c r="L226" s="85">
        <f>G226/C226*100</f>
        <v>99.946138655462192</v>
      </c>
    </row>
    <row r="227" spans="1:12" ht="33.6" customHeight="1" x14ac:dyDescent="0.25">
      <c r="A227" s="52" t="s">
        <v>23</v>
      </c>
      <c r="B227" s="30"/>
      <c r="C227" s="89"/>
      <c r="D227" s="89"/>
      <c r="E227" s="89"/>
      <c r="F227" s="89"/>
      <c r="G227" s="89"/>
      <c r="H227" s="89"/>
      <c r="I227" s="89"/>
      <c r="J227" s="89"/>
      <c r="K227" s="89"/>
      <c r="L227" s="85"/>
    </row>
    <row r="228" spans="1:12" ht="46.8" customHeight="1" x14ac:dyDescent="0.25">
      <c r="A228" s="52" t="s">
        <v>144</v>
      </c>
      <c r="B228" s="30">
        <v>909</v>
      </c>
      <c r="C228" s="89">
        <f>D228+E228+F228</f>
        <v>1190000</v>
      </c>
      <c r="D228" s="89"/>
      <c r="E228" s="89"/>
      <c r="F228" s="89">
        <v>1190000</v>
      </c>
      <c r="G228" s="89">
        <f t="shared" ref="G228" si="135">H228+I228+J228</f>
        <v>1189359.05</v>
      </c>
      <c r="H228" s="89"/>
      <c r="I228" s="89"/>
      <c r="J228" s="89">
        <v>1189359.05</v>
      </c>
      <c r="K228" s="89">
        <f t="shared" ref="K228:K229" si="136">G228-C228</f>
        <v>-640.94999999995343</v>
      </c>
      <c r="L228" s="85">
        <f>G228/C228*100</f>
        <v>99.946138655462192</v>
      </c>
    </row>
    <row r="229" spans="1:12" ht="75.599999999999994" customHeight="1" x14ac:dyDescent="0.25">
      <c r="A229" s="24" t="s">
        <v>158</v>
      </c>
      <c r="B229" s="36" t="s">
        <v>53</v>
      </c>
      <c r="C229" s="89">
        <f>D229+E229+F229</f>
        <v>3500000</v>
      </c>
      <c r="D229" s="89">
        <f>D231</f>
        <v>0</v>
      </c>
      <c r="E229" s="89">
        <f t="shared" ref="E229:F229" si="137">E231</f>
        <v>0</v>
      </c>
      <c r="F229" s="89">
        <f t="shared" si="137"/>
        <v>3500000</v>
      </c>
      <c r="G229" s="89">
        <f>H229+I229+J229</f>
        <v>0</v>
      </c>
      <c r="H229" s="89">
        <f>H231</f>
        <v>0</v>
      </c>
      <c r="I229" s="89">
        <f t="shared" ref="I229:J229" si="138">I231</f>
        <v>0</v>
      </c>
      <c r="J229" s="89">
        <f t="shared" si="138"/>
        <v>0</v>
      </c>
      <c r="K229" s="89">
        <f t="shared" si="136"/>
        <v>-3500000</v>
      </c>
      <c r="L229" s="85">
        <f>G229/C229*100</f>
        <v>0</v>
      </c>
    </row>
    <row r="230" spans="1:12" ht="46.8" customHeight="1" x14ac:dyDescent="0.25">
      <c r="A230" s="52" t="s">
        <v>23</v>
      </c>
      <c r="B230" s="30"/>
      <c r="C230" s="89"/>
      <c r="D230" s="89"/>
      <c r="E230" s="89"/>
      <c r="F230" s="89"/>
      <c r="G230" s="89"/>
      <c r="H230" s="89"/>
      <c r="I230" s="89"/>
      <c r="J230" s="89"/>
      <c r="K230" s="89"/>
      <c r="L230" s="85"/>
    </row>
    <row r="231" spans="1:12" ht="46.8" customHeight="1" x14ac:dyDescent="0.25">
      <c r="A231" s="52" t="s">
        <v>199</v>
      </c>
      <c r="B231" s="30">
        <v>909</v>
      </c>
      <c r="C231" s="89">
        <f>D231+E231+F231</f>
        <v>3500000</v>
      </c>
      <c r="D231" s="89"/>
      <c r="E231" s="89"/>
      <c r="F231" s="89">
        <v>3500000</v>
      </c>
      <c r="G231" s="89">
        <f t="shared" ref="G231" si="139">H231+I231+J231</f>
        <v>0</v>
      </c>
      <c r="H231" s="89"/>
      <c r="I231" s="89"/>
      <c r="J231" s="89"/>
      <c r="K231" s="89">
        <f t="shared" ref="K231" si="140">G231-C231</f>
        <v>-3500000</v>
      </c>
      <c r="L231" s="85">
        <f>G231/C231*100</f>
        <v>0</v>
      </c>
    </row>
    <row r="232" spans="1:12" ht="32.25" customHeight="1" x14ac:dyDescent="0.25">
      <c r="A232" s="25" t="s">
        <v>8</v>
      </c>
      <c r="B232" s="35"/>
      <c r="C232" s="62">
        <f t="shared" ref="C232:J232" si="141">C233+C314+C333</f>
        <v>1503729070</v>
      </c>
      <c r="D232" s="62">
        <f t="shared" si="141"/>
        <v>1314373100</v>
      </c>
      <c r="E232" s="62">
        <f t="shared" si="141"/>
        <v>105333170</v>
      </c>
      <c r="F232" s="62">
        <f t="shared" si="141"/>
        <v>84022800</v>
      </c>
      <c r="G232" s="62">
        <f t="shared" si="141"/>
        <v>225206073.78</v>
      </c>
      <c r="H232" s="62">
        <f t="shared" si="141"/>
        <v>208699921.41</v>
      </c>
      <c r="I232" s="62">
        <f t="shared" si="141"/>
        <v>6660659.29</v>
      </c>
      <c r="J232" s="62">
        <f t="shared" si="141"/>
        <v>9845493.0800000001</v>
      </c>
      <c r="K232" s="62">
        <f t="shared" si="102"/>
        <v>-1278522996.22</v>
      </c>
      <c r="L232" s="75">
        <f>G232/C232*100</f>
        <v>14.976505959281614</v>
      </c>
    </row>
    <row r="233" spans="1:12" ht="26.25" customHeight="1" x14ac:dyDescent="0.25">
      <c r="A233" s="22" t="s">
        <v>6</v>
      </c>
      <c r="B233" s="83"/>
      <c r="C233" s="90">
        <f>D233+E233+F233</f>
        <v>921858870</v>
      </c>
      <c r="D233" s="90">
        <f>D234+D243+D254+D257+D264+D271+D278+D285+D293+D300+D307</f>
        <v>804330900</v>
      </c>
      <c r="E233" s="90">
        <f t="shared" ref="E233:F233" si="142">E234+E243+E254+E257+E264+E271+E278+E285+E293+E300+E307</f>
        <v>89055170</v>
      </c>
      <c r="F233" s="90">
        <f t="shared" si="142"/>
        <v>28472800</v>
      </c>
      <c r="G233" s="90">
        <f t="shared" ref="G233:G344" si="143">H233+I233+J233</f>
        <v>659305.22</v>
      </c>
      <c r="H233" s="90">
        <f>H234+H243+H254+H257+H264+H271+H278+H285+H293+H300+H307</f>
        <v>0</v>
      </c>
      <c r="I233" s="90">
        <f t="shared" ref="I233:J233" si="144">I234+I243+I254+I257+I264+I271+I278+I285+I293+I300+I307</f>
        <v>0</v>
      </c>
      <c r="J233" s="90">
        <f t="shared" si="144"/>
        <v>659305.22</v>
      </c>
      <c r="K233" s="90">
        <f t="shared" si="102"/>
        <v>-921199564.77999997</v>
      </c>
      <c r="L233" s="88">
        <f>G233/C233*100</f>
        <v>7.15191057390379E-2</v>
      </c>
    </row>
    <row r="234" spans="1:12" ht="99.6" customHeight="1" x14ac:dyDescent="0.25">
      <c r="A234" s="24" t="s">
        <v>117</v>
      </c>
      <c r="B234" s="36" t="s">
        <v>53</v>
      </c>
      <c r="C234" s="89">
        <f t="shared" ref="C234:C344" si="145">D234+E234+F234</f>
        <v>97220900</v>
      </c>
      <c r="D234" s="89">
        <f>D236+D237+D238+D239+D240+D241+D242</f>
        <v>76028900</v>
      </c>
      <c r="E234" s="89">
        <f>E236+E237+E238+E239+E240+E241+E242</f>
        <v>16291900</v>
      </c>
      <c r="F234" s="89">
        <f>F236+F237+F238+F239+F240+F241+F242</f>
        <v>4900100</v>
      </c>
      <c r="G234" s="89">
        <f t="shared" si="143"/>
        <v>0</v>
      </c>
      <c r="H234" s="89">
        <f>H236+H237+H238+H239+H240+H241+H242</f>
        <v>0</v>
      </c>
      <c r="I234" s="89">
        <f>I236+I237+I238+I239+I240+I241+I242</f>
        <v>0</v>
      </c>
      <c r="J234" s="89">
        <f>J236+J237+J238+J239+J240+J241+J242</f>
        <v>0</v>
      </c>
      <c r="K234" s="89">
        <f t="shared" si="102"/>
        <v>-97220900</v>
      </c>
      <c r="L234" s="76">
        <f>G234/C234*100</f>
        <v>0</v>
      </c>
    </row>
    <row r="235" spans="1:12" ht="40.950000000000003" customHeight="1" x14ac:dyDescent="0.25">
      <c r="A235" s="40" t="s">
        <v>23</v>
      </c>
      <c r="B235" s="53"/>
      <c r="C235" s="89">
        <f t="shared" si="145"/>
        <v>0</v>
      </c>
      <c r="D235" s="89"/>
      <c r="E235" s="89"/>
      <c r="F235" s="89"/>
      <c r="G235" s="89">
        <f t="shared" si="143"/>
        <v>0</v>
      </c>
      <c r="H235" s="89"/>
      <c r="I235" s="89"/>
      <c r="J235" s="89"/>
      <c r="K235" s="89">
        <f t="shared" si="102"/>
        <v>0</v>
      </c>
      <c r="L235" s="76"/>
    </row>
    <row r="236" spans="1:12" ht="55.05" customHeight="1" x14ac:dyDescent="0.25">
      <c r="A236" s="40" t="s">
        <v>124</v>
      </c>
      <c r="B236" s="53">
        <v>909</v>
      </c>
      <c r="C236" s="89">
        <f t="shared" si="145"/>
        <v>500000</v>
      </c>
      <c r="D236" s="89"/>
      <c r="E236" s="89"/>
      <c r="F236" s="89">
        <v>500000</v>
      </c>
      <c r="G236" s="89">
        <f t="shared" si="143"/>
        <v>0</v>
      </c>
      <c r="H236" s="89"/>
      <c r="I236" s="89"/>
      <c r="J236" s="89"/>
      <c r="K236" s="89">
        <f t="shared" si="102"/>
        <v>-500000</v>
      </c>
      <c r="L236" s="76">
        <f t="shared" ref="L236:L249" si="146">G236/C236*100</f>
        <v>0</v>
      </c>
    </row>
    <row r="237" spans="1:12" ht="55.05" customHeight="1" x14ac:dyDescent="0.25">
      <c r="A237" s="39" t="s">
        <v>203</v>
      </c>
      <c r="B237" s="53">
        <v>909</v>
      </c>
      <c r="C237" s="89">
        <f t="shared" si="145"/>
        <v>100000</v>
      </c>
      <c r="D237" s="89"/>
      <c r="E237" s="89"/>
      <c r="F237" s="89">
        <v>100000</v>
      </c>
      <c r="G237" s="89">
        <f t="shared" si="143"/>
        <v>0</v>
      </c>
      <c r="H237" s="89"/>
      <c r="I237" s="89"/>
      <c r="J237" s="89"/>
      <c r="K237" s="89">
        <f t="shared" si="102"/>
        <v>-100000</v>
      </c>
      <c r="L237" s="76">
        <f t="shared" si="146"/>
        <v>0</v>
      </c>
    </row>
    <row r="238" spans="1:12" ht="55.05" customHeight="1" x14ac:dyDescent="0.25">
      <c r="A238" s="39" t="s">
        <v>125</v>
      </c>
      <c r="B238" s="53">
        <v>909</v>
      </c>
      <c r="C238" s="89">
        <f t="shared" si="145"/>
        <v>1873600</v>
      </c>
      <c r="D238" s="89"/>
      <c r="E238" s="89"/>
      <c r="F238" s="89">
        <v>1873600</v>
      </c>
      <c r="G238" s="89">
        <f t="shared" si="143"/>
        <v>0</v>
      </c>
      <c r="H238" s="89"/>
      <c r="I238" s="89"/>
      <c r="J238" s="89"/>
      <c r="K238" s="89">
        <f t="shared" si="102"/>
        <v>-1873600</v>
      </c>
      <c r="L238" s="76">
        <f t="shared" si="146"/>
        <v>0</v>
      </c>
    </row>
    <row r="239" spans="1:12" ht="47.4" customHeight="1" x14ac:dyDescent="0.25">
      <c r="A239" s="39" t="s">
        <v>129</v>
      </c>
      <c r="B239" s="53">
        <v>909</v>
      </c>
      <c r="C239" s="89">
        <f t="shared" si="145"/>
        <v>13865400</v>
      </c>
      <c r="D239" s="89"/>
      <c r="E239" s="89">
        <v>13865400</v>
      </c>
      <c r="F239" s="89"/>
      <c r="G239" s="89">
        <f t="shared" si="143"/>
        <v>0</v>
      </c>
      <c r="H239" s="89"/>
      <c r="I239" s="89"/>
      <c r="J239" s="89"/>
      <c r="K239" s="89">
        <f t="shared" si="102"/>
        <v>-13865400</v>
      </c>
      <c r="L239" s="76">
        <f t="shared" si="146"/>
        <v>0</v>
      </c>
    </row>
    <row r="240" spans="1:12" ht="47.4" customHeight="1" x14ac:dyDescent="0.25">
      <c r="A240" s="39" t="s">
        <v>206</v>
      </c>
      <c r="B240" s="53">
        <v>909</v>
      </c>
      <c r="C240" s="89">
        <f t="shared" si="145"/>
        <v>2426500</v>
      </c>
      <c r="D240" s="89"/>
      <c r="E240" s="89"/>
      <c r="F240" s="89">
        <v>2426500</v>
      </c>
      <c r="G240" s="89">
        <f t="shared" si="143"/>
        <v>0</v>
      </c>
      <c r="H240" s="89"/>
      <c r="I240" s="89"/>
      <c r="J240" s="89"/>
      <c r="K240" s="89">
        <f t="shared" si="102"/>
        <v>-2426500</v>
      </c>
      <c r="L240" s="76">
        <f t="shared" si="146"/>
        <v>0</v>
      </c>
    </row>
    <row r="241" spans="1:12" ht="44.4" customHeight="1" x14ac:dyDescent="0.25">
      <c r="A241" s="39" t="s">
        <v>120</v>
      </c>
      <c r="B241" s="53">
        <v>909</v>
      </c>
      <c r="C241" s="89">
        <f t="shared" si="145"/>
        <v>2426500</v>
      </c>
      <c r="D241" s="89"/>
      <c r="E241" s="89">
        <v>2426500</v>
      </c>
      <c r="F241" s="89"/>
      <c r="G241" s="89">
        <f t="shared" si="143"/>
        <v>0</v>
      </c>
      <c r="H241" s="89"/>
      <c r="I241" s="89"/>
      <c r="J241" s="89"/>
      <c r="K241" s="89">
        <f t="shared" si="102"/>
        <v>-2426500</v>
      </c>
      <c r="L241" s="76">
        <f t="shared" si="146"/>
        <v>0</v>
      </c>
    </row>
    <row r="242" spans="1:12" ht="44.4" customHeight="1" x14ac:dyDescent="0.25">
      <c r="A242" s="39" t="s">
        <v>121</v>
      </c>
      <c r="B242" s="53">
        <v>909</v>
      </c>
      <c r="C242" s="89">
        <f t="shared" si="145"/>
        <v>76028900</v>
      </c>
      <c r="D242" s="89">
        <v>76028900</v>
      </c>
      <c r="E242" s="89"/>
      <c r="F242" s="89"/>
      <c r="G242" s="89">
        <f t="shared" si="143"/>
        <v>0</v>
      </c>
      <c r="H242" s="89"/>
      <c r="I242" s="89"/>
      <c r="J242" s="89"/>
      <c r="K242" s="89">
        <f t="shared" si="102"/>
        <v>-76028900</v>
      </c>
      <c r="L242" s="76"/>
    </row>
    <row r="243" spans="1:12" ht="57.6" customHeight="1" x14ac:dyDescent="0.25">
      <c r="A243" s="48" t="s">
        <v>232</v>
      </c>
      <c r="B243" s="36" t="s">
        <v>53</v>
      </c>
      <c r="C243" s="89">
        <f t="shared" si="145"/>
        <v>110758500</v>
      </c>
      <c r="D243" s="89">
        <f>D245+D246+D247+D248+D249+D250+D251+D252+D253</f>
        <v>83669600</v>
      </c>
      <c r="E243" s="89">
        <f t="shared" ref="E243:F243" si="147">E245+E246+E247+E248+E249+E250+E251+E252+E253</f>
        <v>17929200</v>
      </c>
      <c r="F243" s="89">
        <f t="shared" si="147"/>
        <v>9159700</v>
      </c>
      <c r="G243" s="89">
        <f t="shared" si="143"/>
        <v>574105.22</v>
      </c>
      <c r="H243" s="89">
        <f>H245+H246+H247+H248+H249+H250+H251+H252+H253</f>
        <v>0</v>
      </c>
      <c r="I243" s="89">
        <f t="shared" ref="I243:J243" si="148">I245+I246+I247+I248+I249+I250+I251+I252+I253</f>
        <v>0</v>
      </c>
      <c r="J243" s="89">
        <f t="shared" si="148"/>
        <v>574105.22</v>
      </c>
      <c r="K243" s="89">
        <f t="shared" si="102"/>
        <v>-110184394.78</v>
      </c>
      <c r="L243" s="76">
        <f t="shared" si="146"/>
        <v>0.51833964887570705</v>
      </c>
    </row>
    <row r="244" spans="1:12" ht="31.2" customHeight="1" x14ac:dyDescent="0.25">
      <c r="A244" s="49" t="s">
        <v>26</v>
      </c>
      <c r="B244" s="53"/>
      <c r="C244" s="89">
        <f t="shared" si="145"/>
        <v>0</v>
      </c>
      <c r="D244" s="89"/>
      <c r="E244" s="89"/>
      <c r="F244" s="89"/>
      <c r="G244" s="89">
        <f t="shared" si="143"/>
        <v>0</v>
      </c>
      <c r="H244" s="89"/>
      <c r="I244" s="89"/>
      <c r="J244" s="89"/>
      <c r="K244" s="89">
        <f t="shared" si="102"/>
        <v>0</v>
      </c>
      <c r="L244" s="76"/>
    </row>
    <row r="245" spans="1:12" ht="49.2" customHeight="1" x14ac:dyDescent="0.25">
      <c r="A245" s="40" t="s">
        <v>126</v>
      </c>
      <c r="B245" s="53">
        <v>909</v>
      </c>
      <c r="C245" s="89">
        <f t="shared" si="145"/>
        <v>779000</v>
      </c>
      <c r="D245" s="89"/>
      <c r="E245" s="89"/>
      <c r="F245" s="89">
        <v>779000</v>
      </c>
      <c r="G245" s="89">
        <f t="shared" si="143"/>
        <v>410844.06</v>
      </c>
      <c r="H245" s="89"/>
      <c r="I245" s="89"/>
      <c r="J245" s="89">
        <v>410844.06</v>
      </c>
      <c r="K245" s="89">
        <f t="shared" si="102"/>
        <v>-368155.94</v>
      </c>
      <c r="L245" s="76">
        <f t="shared" si="146"/>
        <v>52.739930680359436</v>
      </c>
    </row>
    <row r="246" spans="1:12" ht="73.2" customHeight="1" x14ac:dyDescent="0.25">
      <c r="A246" s="40" t="s">
        <v>159</v>
      </c>
      <c r="B246" s="53">
        <v>909</v>
      </c>
      <c r="C246" s="89">
        <f t="shared" si="145"/>
        <v>816500</v>
      </c>
      <c r="D246" s="89"/>
      <c r="E246" s="89"/>
      <c r="F246" s="89">
        <v>816500</v>
      </c>
      <c r="G246" s="89">
        <f t="shared" si="143"/>
        <v>163261.16</v>
      </c>
      <c r="H246" s="89"/>
      <c r="I246" s="89"/>
      <c r="J246" s="89">
        <v>163261.16</v>
      </c>
      <c r="K246" s="89">
        <f t="shared" si="102"/>
        <v>-653238.84</v>
      </c>
      <c r="L246" s="76">
        <f t="shared" si="146"/>
        <v>19.995243110838949</v>
      </c>
    </row>
    <row r="247" spans="1:12" ht="74.400000000000006" customHeight="1" x14ac:dyDescent="0.25">
      <c r="A247" s="40" t="s">
        <v>230</v>
      </c>
      <c r="B247" s="53">
        <v>909</v>
      </c>
      <c r="C247" s="89">
        <f t="shared" si="145"/>
        <v>14200</v>
      </c>
      <c r="D247" s="89"/>
      <c r="E247" s="89"/>
      <c r="F247" s="89">
        <v>14200</v>
      </c>
      <c r="G247" s="89">
        <f t="shared" si="143"/>
        <v>0</v>
      </c>
      <c r="H247" s="89"/>
      <c r="I247" s="89"/>
      <c r="J247" s="89"/>
      <c r="K247" s="89">
        <f t="shared" si="102"/>
        <v>-14200</v>
      </c>
      <c r="L247" s="76">
        <f t="shared" si="146"/>
        <v>0</v>
      </c>
    </row>
    <row r="248" spans="1:12" ht="52.8" customHeight="1" x14ac:dyDescent="0.25">
      <c r="A248" s="40" t="s">
        <v>231</v>
      </c>
      <c r="B248" s="53">
        <v>909</v>
      </c>
      <c r="C248" s="89">
        <f t="shared" si="145"/>
        <v>2800000</v>
      </c>
      <c r="D248" s="89"/>
      <c r="E248" s="89"/>
      <c r="F248" s="89">
        <v>2800000</v>
      </c>
      <c r="G248" s="89">
        <f t="shared" si="143"/>
        <v>0</v>
      </c>
      <c r="H248" s="89"/>
      <c r="I248" s="89"/>
      <c r="J248" s="89"/>
      <c r="K248" s="89">
        <f t="shared" si="102"/>
        <v>-2800000</v>
      </c>
      <c r="L248" s="76">
        <f t="shared" si="146"/>
        <v>0</v>
      </c>
    </row>
    <row r="249" spans="1:12" ht="49.2" customHeight="1" x14ac:dyDescent="0.25">
      <c r="A249" s="39" t="s">
        <v>127</v>
      </c>
      <c r="B249" s="53">
        <v>909</v>
      </c>
      <c r="C249" s="89">
        <f t="shared" si="145"/>
        <v>2079700</v>
      </c>
      <c r="D249" s="89"/>
      <c r="E249" s="89"/>
      <c r="F249" s="89">
        <v>2079700</v>
      </c>
      <c r="G249" s="89">
        <f t="shared" si="143"/>
        <v>0</v>
      </c>
      <c r="H249" s="89"/>
      <c r="I249" s="89"/>
      <c r="J249" s="89"/>
      <c r="K249" s="89">
        <f t="shared" si="102"/>
        <v>-2079700</v>
      </c>
      <c r="L249" s="76">
        <f t="shared" si="146"/>
        <v>0</v>
      </c>
    </row>
    <row r="250" spans="1:12" ht="32.4" customHeight="1" x14ac:dyDescent="0.25">
      <c r="A250" s="39" t="s">
        <v>128</v>
      </c>
      <c r="B250" s="53">
        <v>909</v>
      </c>
      <c r="C250" s="89">
        <f t="shared" si="145"/>
        <v>15258800</v>
      </c>
      <c r="D250" s="89"/>
      <c r="E250" s="89">
        <v>15258800</v>
      </c>
      <c r="F250" s="89"/>
      <c r="G250" s="89">
        <f t="shared" si="143"/>
        <v>0</v>
      </c>
      <c r="H250" s="89"/>
      <c r="I250" s="89"/>
      <c r="J250" s="89"/>
      <c r="K250" s="89">
        <f t="shared" si="102"/>
        <v>-15258800</v>
      </c>
      <c r="L250" s="76">
        <f>G250/C250*100</f>
        <v>0</v>
      </c>
    </row>
    <row r="251" spans="1:12" ht="32.4" customHeight="1" x14ac:dyDescent="0.25">
      <c r="A251" s="39" t="s">
        <v>207</v>
      </c>
      <c r="B251" s="53">
        <v>909</v>
      </c>
      <c r="C251" s="89">
        <f t="shared" si="145"/>
        <v>2670300</v>
      </c>
      <c r="D251" s="89"/>
      <c r="E251" s="89"/>
      <c r="F251" s="89">
        <v>2670300</v>
      </c>
      <c r="G251" s="89">
        <f t="shared" si="143"/>
        <v>0</v>
      </c>
      <c r="H251" s="89"/>
      <c r="I251" s="89"/>
      <c r="J251" s="89"/>
      <c r="K251" s="89">
        <f t="shared" si="102"/>
        <v>-2670300</v>
      </c>
      <c r="L251" s="76">
        <f t="shared" ref="L251" si="149">G251/C251*100</f>
        <v>0</v>
      </c>
    </row>
    <row r="252" spans="1:12" ht="33" customHeight="1" x14ac:dyDescent="0.25">
      <c r="A252" s="39" t="s">
        <v>122</v>
      </c>
      <c r="B252" s="53">
        <v>909</v>
      </c>
      <c r="C252" s="89">
        <f t="shared" si="145"/>
        <v>2670400</v>
      </c>
      <c r="D252" s="89"/>
      <c r="E252" s="89">
        <v>2670400</v>
      </c>
      <c r="F252" s="89"/>
      <c r="G252" s="89">
        <f t="shared" si="143"/>
        <v>0</v>
      </c>
      <c r="H252" s="89"/>
      <c r="I252" s="89"/>
      <c r="J252" s="89"/>
      <c r="K252" s="89">
        <f t="shared" si="102"/>
        <v>-2670400</v>
      </c>
      <c r="L252" s="76">
        <f>G252/C252*100</f>
        <v>0</v>
      </c>
    </row>
    <row r="253" spans="1:12" ht="33" customHeight="1" x14ac:dyDescent="0.25">
      <c r="A253" s="39" t="s">
        <v>123</v>
      </c>
      <c r="B253" s="53">
        <v>909</v>
      </c>
      <c r="C253" s="89">
        <f t="shared" si="145"/>
        <v>83669600</v>
      </c>
      <c r="D253" s="89">
        <v>83669600</v>
      </c>
      <c r="E253" s="89"/>
      <c r="F253" s="89"/>
      <c r="G253" s="89">
        <f t="shared" si="143"/>
        <v>0</v>
      </c>
      <c r="H253" s="89"/>
      <c r="I253" s="89"/>
      <c r="J253" s="89"/>
      <c r="K253" s="89">
        <f t="shared" si="102"/>
        <v>-83669600</v>
      </c>
      <c r="L253" s="76">
        <f>G253/C253*100</f>
        <v>0</v>
      </c>
    </row>
    <row r="254" spans="1:12" ht="56.4" customHeight="1" x14ac:dyDescent="0.25">
      <c r="A254" s="48" t="s">
        <v>103</v>
      </c>
      <c r="B254" s="36" t="s">
        <v>53</v>
      </c>
      <c r="C254" s="89">
        <f t="shared" si="145"/>
        <v>2000000</v>
      </c>
      <c r="D254" s="89">
        <f>D256</f>
        <v>0</v>
      </c>
      <c r="E254" s="89">
        <f t="shared" ref="E254:F254" si="150">E256</f>
        <v>0</v>
      </c>
      <c r="F254" s="89">
        <f t="shared" si="150"/>
        <v>2000000</v>
      </c>
      <c r="G254" s="89">
        <f t="shared" si="143"/>
        <v>0</v>
      </c>
      <c r="H254" s="89">
        <f>H256</f>
        <v>0</v>
      </c>
      <c r="I254" s="89">
        <f t="shared" ref="I254:J254" si="151">I256</f>
        <v>0</v>
      </c>
      <c r="J254" s="89">
        <f t="shared" si="151"/>
        <v>0</v>
      </c>
      <c r="K254" s="89">
        <f t="shared" si="102"/>
        <v>-2000000</v>
      </c>
      <c r="L254" s="76">
        <f>G254/C254*100</f>
        <v>0</v>
      </c>
    </row>
    <row r="255" spans="1:12" ht="30" customHeight="1" x14ac:dyDescent="0.25">
      <c r="A255" s="49" t="s">
        <v>26</v>
      </c>
      <c r="B255" s="53"/>
      <c r="C255" s="89">
        <f t="shared" si="145"/>
        <v>0</v>
      </c>
      <c r="D255" s="89"/>
      <c r="E255" s="89"/>
      <c r="F255" s="89"/>
      <c r="G255" s="89">
        <f t="shared" si="143"/>
        <v>0</v>
      </c>
      <c r="H255" s="89"/>
      <c r="I255" s="89"/>
      <c r="J255" s="89"/>
      <c r="K255" s="89">
        <f t="shared" si="102"/>
        <v>0</v>
      </c>
      <c r="L255" s="76"/>
    </row>
    <row r="256" spans="1:12" ht="63" customHeight="1" x14ac:dyDescent="0.25">
      <c r="A256" s="54" t="s">
        <v>104</v>
      </c>
      <c r="B256" s="36">
        <v>909</v>
      </c>
      <c r="C256" s="89">
        <f t="shared" si="145"/>
        <v>2000000</v>
      </c>
      <c r="D256" s="89"/>
      <c r="E256" s="89"/>
      <c r="F256" s="89">
        <v>2000000</v>
      </c>
      <c r="G256" s="89">
        <f t="shared" si="143"/>
        <v>0</v>
      </c>
      <c r="H256" s="89"/>
      <c r="I256" s="89"/>
      <c r="J256" s="89"/>
      <c r="K256" s="89">
        <f t="shared" si="102"/>
        <v>-2000000</v>
      </c>
      <c r="L256" s="76">
        <f>G256/C256*100</f>
        <v>0</v>
      </c>
    </row>
    <row r="257" spans="1:12" ht="97.8" customHeight="1" x14ac:dyDescent="0.25">
      <c r="A257" s="24" t="s">
        <v>267</v>
      </c>
      <c r="B257" s="53" t="s">
        <v>53</v>
      </c>
      <c r="C257" s="89">
        <f t="shared" si="145"/>
        <v>113071000</v>
      </c>
      <c r="D257" s="89">
        <f>D259+D260+D261+D262+D263</f>
        <v>100643800</v>
      </c>
      <c r="E257" s="89">
        <f t="shared" ref="E257:F257" si="152">E259+E260+E261+E262+E263</f>
        <v>9015200</v>
      </c>
      <c r="F257" s="89">
        <f t="shared" si="152"/>
        <v>3412000</v>
      </c>
      <c r="G257" s="89">
        <f>H257+I257+J257</f>
        <v>0</v>
      </c>
      <c r="H257" s="89">
        <f>H259+H260+H261+H262+H263</f>
        <v>0</v>
      </c>
      <c r="I257" s="89">
        <f t="shared" ref="I257:J257" si="153">I259+I260+I261+I262+I263</f>
        <v>0</v>
      </c>
      <c r="J257" s="89">
        <f t="shared" si="153"/>
        <v>0</v>
      </c>
      <c r="K257" s="89">
        <f t="shared" si="102"/>
        <v>-113071000</v>
      </c>
      <c r="L257" s="85">
        <f>G257/C257*100</f>
        <v>0</v>
      </c>
    </row>
    <row r="258" spans="1:12" ht="31.2" customHeight="1" x14ac:dyDescent="0.25">
      <c r="A258" s="40" t="s">
        <v>17</v>
      </c>
      <c r="B258" s="53"/>
      <c r="C258" s="89">
        <f t="shared" si="145"/>
        <v>0</v>
      </c>
      <c r="D258" s="89"/>
      <c r="E258" s="89"/>
      <c r="F258" s="89"/>
      <c r="G258" s="89"/>
      <c r="H258" s="89"/>
      <c r="I258" s="89"/>
      <c r="J258" s="89"/>
      <c r="K258" s="89">
        <f t="shared" si="102"/>
        <v>0</v>
      </c>
      <c r="L258" s="85"/>
    </row>
    <row r="259" spans="1:12" ht="63" customHeight="1" x14ac:dyDescent="0.25">
      <c r="A259" s="40" t="s">
        <v>292</v>
      </c>
      <c r="B259" s="53">
        <v>909</v>
      </c>
      <c r="C259" s="89">
        <f t="shared" si="145"/>
        <v>200000</v>
      </c>
      <c r="D259" s="89"/>
      <c r="E259" s="89"/>
      <c r="F259" s="89">
        <v>200000</v>
      </c>
      <c r="G259" s="89">
        <f>H259+I259+J259</f>
        <v>0</v>
      </c>
      <c r="H259" s="89"/>
      <c r="I259" s="89"/>
      <c r="J259" s="89"/>
      <c r="K259" s="89">
        <f t="shared" si="102"/>
        <v>-200000</v>
      </c>
      <c r="L259" s="85">
        <f>G259/C259*100</f>
        <v>0</v>
      </c>
    </row>
    <row r="260" spans="1:12" ht="30.6" customHeight="1" x14ac:dyDescent="0.25">
      <c r="A260" s="39" t="s">
        <v>268</v>
      </c>
      <c r="B260" s="53">
        <v>909</v>
      </c>
      <c r="C260" s="89">
        <f t="shared" si="145"/>
        <v>5803200</v>
      </c>
      <c r="D260" s="89"/>
      <c r="E260" s="89">
        <v>5803200</v>
      </c>
      <c r="F260" s="89"/>
      <c r="G260" s="89">
        <f t="shared" ref="G260" si="154">H260+I260+J260</f>
        <v>0</v>
      </c>
      <c r="H260" s="89"/>
      <c r="I260" s="89"/>
      <c r="J260" s="89"/>
      <c r="K260" s="89">
        <f t="shared" si="102"/>
        <v>-5803200</v>
      </c>
      <c r="L260" s="85"/>
    </row>
    <row r="261" spans="1:12" ht="30.6" customHeight="1" x14ac:dyDescent="0.25">
      <c r="A261" s="39" t="s">
        <v>283</v>
      </c>
      <c r="B261" s="53">
        <v>909</v>
      </c>
      <c r="C261" s="89">
        <f t="shared" ref="C261" si="155">D261+E261+F261</f>
        <v>3212000</v>
      </c>
      <c r="D261" s="89"/>
      <c r="E261" s="89"/>
      <c r="F261" s="89">
        <v>3212000</v>
      </c>
      <c r="G261" s="89">
        <f>H261+I261+J261</f>
        <v>0</v>
      </c>
      <c r="H261" s="89"/>
      <c r="I261" s="89"/>
      <c r="J261" s="89"/>
      <c r="K261" s="89">
        <f t="shared" ref="K261" si="156">G261-C261</f>
        <v>-3212000</v>
      </c>
      <c r="L261" s="85">
        <f>G261/C261*100</f>
        <v>0</v>
      </c>
    </row>
    <row r="262" spans="1:12" ht="30.6" customHeight="1" x14ac:dyDescent="0.25">
      <c r="A262" s="39" t="s">
        <v>269</v>
      </c>
      <c r="B262" s="53">
        <v>909</v>
      </c>
      <c r="C262" s="89">
        <f t="shared" si="145"/>
        <v>3212000</v>
      </c>
      <c r="D262" s="89"/>
      <c r="E262" s="89">
        <v>3212000</v>
      </c>
      <c r="F262" s="89"/>
      <c r="G262" s="89">
        <f t="shared" ref="G262:G263" si="157">H262+I262+J262</f>
        <v>0</v>
      </c>
      <c r="H262" s="89"/>
      <c r="I262" s="89"/>
      <c r="J262" s="89"/>
      <c r="K262" s="89">
        <f t="shared" si="102"/>
        <v>-3212000</v>
      </c>
      <c r="L262" s="85"/>
    </row>
    <row r="263" spans="1:12" ht="30.6" customHeight="1" x14ac:dyDescent="0.25">
      <c r="A263" s="39" t="s">
        <v>270</v>
      </c>
      <c r="B263" s="53">
        <v>909</v>
      </c>
      <c r="C263" s="89">
        <f t="shared" si="145"/>
        <v>100643800</v>
      </c>
      <c r="D263" s="89">
        <v>100643800</v>
      </c>
      <c r="E263" s="89"/>
      <c r="F263" s="89"/>
      <c r="G263" s="89">
        <f t="shared" si="157"/>
        <v>0</v>
      </c>
      <c r="H263" s="89"/>
      <c r="I263" s="89"/>
      <c r="J263" s="89"/>
      <c r="K263" s="89">
        <f t="shared" si="102"/>
        <v>-100643800</v>
      </c>
      <c r="L263" s="85"/>
    </row>
    <row r="264" spans="1:12" ht="85.8" customHeight="1" x14ac:dyDescent="0.25">
      <c r="A264" s="24" t="s">
        <v>233</v>
      </c>
      <c r="B264" s="53" t="s">
        <v>53</v>
      </c>
      <c r="C264" s="89">
        <f t="shared" si="145"/>
        <v>87397700</v>
      </c>
      <c r="D264" s="89">
        <f>D266+D267+D268+D269+D270</f>
        <v>79727700</v>
      </c>
      <c r="E264" s="89">
        <f t="shared" ref="E264:F264" si="158">E266+E267+E268+E269+E270</f>
        <v>6970000</v>
      </c>
      <c r="F264" s="89">
        <f t="shared" si="158"/>
        <v>700000</v>
      </c>
      <c r="G264" s="89">
        <f>H264+I264+J264</f>
        <v>0</v>
      </c>
      <c r="H264" s="89">
        <f>H266+H267+H268+H269+H270</f>
        <v>0</v>
      </c>
      <c r="I264" s="89">
        <f t="shared" ref="I264:J264" si="159">I266+I267+I268+I269+I270</f>
        <v>0</v>
      </c>
      <c r="J264" s="89">
        <f t="shared" si="159"/>
        <v>0</v>
      </c>
      <c r="K264" s="89">
        <f t="shared" si="102"/>
        <v>-87397700</v>
      </c>
      <c r="L264" s="85">
        <f>G264/C264*100</f>
        <v>0</v>
      </c>
    </row>
    <row r="265" spans="1:12" ht="32.4" customHeight="1" x14ac:dyDescent="0.25">
      <c r="A265" s="40" t="s">
        <v>17</v>
      </c>
      <c r="B265" s="53"/>
      <c r="C265" s="89">
        <f t="shared" si="145"/>
        <v>0</v>
      </c>
      <c r="D265" s="89"/>
      <c r="E265" s="89"/>
      <c r="F265" s="89"/>
      <c r="G265" s="89"/>
      <c r="H265" s="89"/>
      <c r="I265" s="89"/>
      <c r="J265" s="89"/>
      <c r="K265" s="89">
        <f t="shared" si="102"/>
        <v>0</v>
      </c>
      <c r="L265" s="85"/>
    </row>
    <row r="266" spans="1:12" ht="63" customHeight="1" x14ac:dyDescent="0.25">
      <c r="A266" s="40" t="s">
        <v>291</v>
      </c>
      <c r="B266" s="53">
        <v>909</v>
      </c>
      <c r="C266" s="89">
        <f t="shared" si="145"/>
        <v>200000</v>
      </c>
      <c r="D266" s="89"/>
      <c r="E266" s="89"/>
      <c r="F266" s="89">
        <v>200000</v>
      </c>
      <c r="G266" s="89">
        <f>H266+I266+J266</f>
        <v>0</v>
      </c>
      <c r="H266" s="89"/>
      <c r="I266" s="89"/>
      <c r="J266" s="89"/>
      <c r="K266" s="89">
        <f t="shared" si="102"/>
        <v>-200000</v>
      </c>
      <c r="L266" s="85">
        <f>G266/C266*100</f>
        <v>0</v>
      </c>
    </row>
    <row r="267" spans="1:12" ht="36.6" customHeight="1" x14ac:dyDescent="0.25">
      <c r="A267" s="39" t="s">
        <v>260</v>
      </c>
      <c r="B267" s="53">
        <v>909</v>
      </c>
      <c r="C267" s="89">
        <f t="shared" si="145"/>
        <v>4425500</v>
      </c>
      <c r="D267" s="89"/>
      <c r="E267" s="89">
        <v>4425500</v>
      </c>
      <c r="F267" s="89"/>
      <c r="G267" s="89">
        <f t="shared" ref="G267" si="160">H267+I267+J267</f>
        <v>0</v>
      </c>
      <c r="H267" s="89"/>
      <c r="I267" s="89"/>
      <c r="J267" s="89"/>
      <c r="K267" s="89">
        <f t="shared" si="102"/>
        <v>-4425500</v>
      </c>
      <c r="L267" s="85"/>
    </row>
    <row r="268" spans="1:12" ht="36.6" customHeight="1" x14ac:dyDescent="0.25">
      <c r="A268" s="39" t="s">
        <v>285</v>
      </c>
      <c r="B268" s="53">
        <v>909</v>
      </c>
      <c r="C268" s="89">
        <f t="shared" ref="C268" si="161">D268+E268+F268</f>
        <v>500000</v>
      </c>
      <c r="D268" s="89"/>
      <c r="E268" s="89"/>
      <c r="F268" s="89">
        <v>500000</v>
      </c>
      <c r="G268" s="89">
        <f>H268+I268+J268</f>
        <v>0</v>
      </c>
      <c r="H268" s="89"/>
      <c r="I268" s="89"/>
      <c r="J268" s="89"/>
      <c r="K268" s="89">
        <f t="shared" ref="K268" si="162">G268-C268</f>
        <v>-500000</v>
      </c>
      <c r="L268" s="85">
        <f>G268/C268*100</f>
        <v>0</v>
      </c>
    </row>
    <row r="269" spans="1:12" ht="36.6" customHeight="1" x14ac:dyDescent="0.25">
      <c r="A269" s="39" t="s">
        <v>261</v>
      </c>
      <c r="B269" s="53">
        <v>909</v>
      </c>
      <c r="C269" s="89">
        <f t="shared" si="145"/>
        <v>2544500</v>
      </c>
      <c r="D269" s="89"/>
      <c r="E269" s="89">
        <v>2544500</v>
      </c>
      <c r="F269" s="89"/>
      <c r="G269" s="89">
        <f t="shared" ref="G269:G270" si="163">H269+I269+J269</f>
        <v>0</v>
      </c>
      <c r="H269" s="89"/>
      <c r="I269" s="89"/>
      <c r="J269" s="89"/>
      <c r="K269" s="89">
        <f t="shared" si="102"/>
        <v>-2544500</v>
      </c>
      <c r="L269" s="85"/>
    </row>
    <row r="270" spans="1:12" ht="36.6" customHeight="1" x14ac:dyDescent="0.25">
      <c r="A270" s="39" t="s">
        <v>262</v>
      </c>
      <c r="B270" s="53">
        <v>909</v>
      </c>
      <c r="C270" s="89">
        <f t="shared" si="145"/>
        <v>79727700</v>
      </c>
      <c r="D270" s="89">
        <v>79727700</v>
      </c>
      <c r="E270" s="89"/>
      <c r="F270" s="89"/>
      <c r="G270" s="89">
        <f t="shared" si="163"/>
        <v>0</v>
      </c>
      <c r="H270" s="89"/>
      <c r="I270" s="89"/>
      <c r="J270" s="89"/>
      <c r="K270" s="89">
        <f t="shared" si="102"/>
        <v>-79727700</v>
      </c>
      <c r="L270" s="85"/>
    </row>
    <row r="271" spans="1:12" ht="100.2" customHeight="1" x14ac:dyDescent="0.25">
      <c r="A271" s="24" t="s">
        <v>234</v>
      </c>
      <c r="B271" s="53" t="s">
        <v>53</v>
      </c>
      <c r="C271" s="89">
        <f t="shared" si="145"/>
        <v>87196600</v>
      </c>
      <c r="D271" s="89">
        <f>D273+D274+D275+D276+D277</f>
        <v>79726600</v>
      </c>
      <c r="E271" s="89">
        <f t="shared" ref="E271:F271" si="164">E273+E274+E275+E276+E277</f>
        <v>6970000</v>
      </c>
      <c r="F271" s="89">
        <f t="shared" si="164"/>
        <v>500000</v>
      </c>
      <c r="G271" s="89">
        <f>H271+I271+J271</f>
        <v>0</v>
      </c>
      <c r="H271" s="89">
        <f>H273+H274+H275+H276+H277</f>
        <v>0</v>
      </c>
      <c r="I271" s="89">
        <f t="shared" ref="I271:J271" si="165">I273+I274+I275+I276+I277</f>
        <v>0</v>
      </c>
      <c r="J271" s="89">
        <f t="shared" si="165"/>
        <v>0</v>
      </c>
      <c r="K271" s="89">
        <f t="shared" si="102"/>
        <v>-87196600</v>
      </c>
      <c r="L271" s="85">
        <f>G271/C271*100</f>
        <v>0</v>
      </c>
    </row>
    <row r="272" spans="1:12" ht="29.4" customHeight="1" x14ac:dyDescent="0.25">
      <c r="A272" s="40" t="s">
        <v>17</v>
      </c>
      <c r="B272" s="53"/>
      <c r="C272" s="89">
        <f t="shared" si="145"/>
        <v>0</v>
      </c>
      <c r="D272" s="89"/>
      <c r="E272" s="89"/>
      <c r="F272" s="89"/>
      <c r="G272" s="89"/>
      <c r="H272" s="89"/>
      <c r="I272" s="89"/>
      <c r="J272" s="89"/>
      <c r="K272" s="89">
        <f t="shared" si="102"/>
        <v>0</v>
      </c>
      <c r="L272" s="85"/>
    </row>
    <row r="273" spans="1:12" ht="46.8" customHeight="1" x14ac:dyDescent="0.25">
      <c r="A273" s="40" t="s">
        <v>297</v>
      </c>
      <c r="B273" s="53">
        <v>909</v>
      </c>
      <c r="C273" s="89">
        <f t="shared" si="145"/>
        <v>200000</v>
      </c>
      <c r="D273" s="89"/>
      <c r="E273" s="89"/>
      <c r="F273" s="89">
        <v>200000</v>
      </c>
      <c r="G273" s="89">
        <f>H273+I273+J273</f>
        <v>0</v>
      </c>
      <c r="H273" s="89"/>
      <c r="I273" s="89"/>
      <c r="J273" s="89"/>
      <c r="K273" s="89">
        <f t="shared" si="102"/>
        <v>-200000</v>
      </c>
      <c r="L273" s="85">
        <f>G273/C273*100</f>
        <v>0</v>
      </c>
    </row>
    <row r="274" spans="1:12" ht="44.4" customHeight="1" x14ac:dyDescent="0.25">
      <c r="A274" s="39" t="s">
        <v>251</v>
      </c>
      <c r="B274" s="53">
        <v>909</v>
      </c>
      <c r="C274" s="89">
        <f t="shared" si="145"/>
        <v>4425500</v>
      </c>
      <c r="D274" s="89"/>
      <c r="E274" s="89">
        <v>4425500</v>
      </c>
      <c r="F274" s="89"/>
      <c r="G274" s="89">
        <f t="shared" ref="G274" si="166">H274+I274+J274</f>
        <v>0</v>
      </c>
      <c r="H274" s="89"/>
      <c r="I274" s="89"/>
      <c r="J274" s="89"/>
      <c r="K274" s="89">
        <f t="shared" si="102"/>
        <v>-4425500</v>
      </c>
      <c r="L274" s="85">
        <f t="shared" ref="L274" si="167">G274/C274*100</f>
        <v>0</v>
      </c>
    </row>
    <row r="275" spans="1:12" ht="44.4" customHeight="1" x14ac:dyDescent="0.25">
      <c r="A275" s="39" t="s">
        <v>298</v>
      </c>
      <c r="B275" s="53">
        <v>909</v>
      </c>
      <c r="C275" s="89">
        <f t="shared" ref="C275" si="168">D275+E275+F275</f>
        <v>300000</v>
      </c>
      <c r="D275" s="89"/>
      <c r="E275" s="89"/>
      <c r="F275" s="89">
        <v>300000</v>
      </c>
      <c r="G275" s="89">
        <f>H275+I275+J275</f>
        <v>0</v>
      </c>
      <c r="H275" s="89"/>
      <c r="I275" s="89"/>
      <c r="J275" s="89"/>
      <c r="K275" s="89">
        <f t="shared" ref="K275" si="169">G275-C275</f>
        <v>-300000</v>
      </c>
      <c r="L275" s="85">
        <f>G275/C275*100</f>
        <v>0</v>
      </c>
    </row>
    <row r="276" spans="1:12" ht="44.4" customHeight="1" x14ac:dyDescent="0.25">
      <c r="A276" s="39" t="s">
        <v>248</v>
      </c>
      <c r="B276" s="53">
        <v>909</v>
      </c>
      <c r="C276" s="89">
        <f t="shared" si="145"/>
        <v>2544500</v>
      </c>
      <c r="D276" s="89"/>
      <c r="E276" s="89">
        <v>2544500</v>
      </c>
      <c r="F276" s="89"/>
      <c r="G276" s="89">
        <f t="shared" ref="G276:G277" si="170">H276+I276+J276</f>
        <v>0</v>
      </c>
      <c r="H276" s="89"/>
      <c r="I276" s="89"/>
      <c r="J276" s="89"/>
      <c r="K276" s="89">
        <f t="shared" si="102"/>
        <v>-2544500</v>
      </c>
      <c r="L276" s="85">
        <f t="shared" ref="L276:L277" si="171">G276/C276*100</f>
        <v>0</v>
      </c>
    </row>
    <row r="277" spans="1:12" ht="44.4" customHeight="1" x14ac:dyDescent="0.25">
      <c r="A277" s="39" t="s">
        <v>249</v>
      </c>
      <c r="B277" s="53">
        <v>909</v>
      </c>
      <c r="C277" s="89">
        <f t="shared" si="145"/>
        <v>79726600</v>
      </c>
      <c r="D277" s="89">
        <v>79726600</v>
      </c>
      <c r="E277" s="89"/>
      <c r="F277" s="89"/>
      <c r="G277" s="89">
        <f t="shared" si="170"/>
        <v>0</v>
      </c>
      <c r="H277" s="89"/>
      <c r="I277" s="89"/>
      <c r="J277" s="89"/>
      <c r="K277" s="89">
        <f t="shared" si="102"/>
        <v>-79726600</v>
      </c>
      <c r="L277" s="85">
        <f t="shared" si="171"/>
        <v>0</v>
      </c>
    </row>
    <row r="278" spans="1:12" ht="88.2" customHeight="1" x14ac:dyDescent="0.25">
      <c r="A278" s="24" t="s">
        <v>257</v>
      </c>
      <c r="B278" s="53" t="s">
        <v>53</v>
      </c>
      <c r="C278" s="89">
        <f t="shared" si="145"/>
        <v>118720670</v>
      </c>
      <c r="D278" s="89">
        <f>D280+D281+D282+D283+D284</f>
        <v>107940400</v>
      </c>
      <c r="E278" s="89">
        <f t="shared" ref="E278:F278" si="172">E280+E281+E282+E283+E284</f>
        <v>7135270</v>
      </c>
      <c r="F278" s="89">
        <f t="shared" si="172"/>
        <v>3645000</v>
      </c>
      <c r="G278" s="89">
        <f>H278+I278+J278</f>
        <v>0</v>
      </c>
      <c r="H278" s="89">
        <f>H280+H281+H282+H283+H284</f>
        <v>0</v>
      </c>
      <c r="I278" s="89">
        <f t="shared" ref="I278:J278" si="173">I280+I281+I282+I283+I284</f>
        <v>0</v>
      </c>
      <c r="J278" s="89">
        <f t="shared" si="173"/>
        <v>0</v>
      </c>
      <c r="K278" s="89">
        <f t="shared" si="102"/>
        <v>-118720670</v>
      </c>
      <c r="L278" s="85">
        <f>G278/C278*100</f>
        <v>0</v>
      </c>
    </row>
    <row r="279" spans="1:12" ht="43.2" customHeight="1" x14ac:dyDescent="0.25">
      <c r="A279" s="40" t="s">
        <v>17</v>
      </c>
      <c r="B279" s="53"/>
      <c r="C279" s="89">
        <f t="shared" si="145"/>
        <v>0</v>
      </c>
      <c r="D279" s="89"/>
      <c r="E279" s="89"/>
      <c r="F279" s="89"/>
      <c r="G279" s="89"/>
      <c r="H279" s="89"/>
      <c r="I279" s="89"/>
      <c r="J279" s="89"/>
      <c r="K279" s="89">
        <f t="shared" si="102"/>
        <v>0</v>
      </c>
      <c r="L279" s="85"/>
    </row>
    <row r="280" spans="1:12" ht="63" customHeight="1" x14ac:dyDescent="0.25">
      <c r="A280" s="40" t="s">
        <v>286</v>
      </c>
      <c r="B280" s="53">
        <v>909</v>
      </c>
      <c r="C280" s="89">
        <f t="shared" si="145"/>
        <v>200000</v>
      </c>
      <c r="D280" s="89"/>
      <c r="E280" s="89"/>
      <c r="F280" s="89">
        <v>200000</v>
      </c>
      <c r="G280" s="89">
        <f>H280+I280+J280</f>
        <v>0</v>
      </c>
      <c r="H280" s="89"/>
      <c r="I280" s="89"/>
      <c r="J280" s="89"/>
      <c r="K280" s="89">
        <f t="shared" si="102"/>
        <v>-200000</v>
      </c>
      <c r="L280" s="85">
        <f>G280/C280*100</f>
        <v>0</v>
      </c>
    </row>
    <row r="281" spans="1:12" ht="48" customHeight="1" x14ac:dyDescent="0.25">
      <c r="A281" s="39" t="s">
        <v>290</v>
      </c>
      <c r="B281" s="53">
        <v>909</v>
      </c>
      <c r="C281" s="89">
        <f t="shared" si="145"/>
        <v>3690370</v>
      </c>
      <c r="D281" s="89"/>
      <c r="E281" s="89">
        <v>3690370</v>
      </c>
      <c r="F281" s="89"/>
      <c r="G281" s="89">
        <f t="shared" ref="G281" si="174">H281+I281+J281</f>
        <v>0</v>
      </c>
      <c r="H281" s="89"/>
      <c r="I281" s="89"/>
      <c r="J281" s="89"/>
      <c r="K281" s="89">
        <f t="shared" si="102"/>
        <v>-3690370</v>
      </c>
      <c r="L281" s="85"/>
    </row>
    <row r="282" spans="1:12" ht="48" customHeight="1" x14ac:dyDescent="0.25">
      <c r="A282" s="39" t="s">
        <v>287</v>
      </c>
      <c r="B282" s="53">
        <v>909</v>
      </c>
      <c r="C282" s="89">
        <f t="shared" ref="C282" si="175">D282+E282+F282</f>
        <v>3445000</v>
      </c>
      <c r="D282" s="89"/>
      <c r="E282" s="89"/>
      <c r="F282" s="89">
        <v>3445000</v>
      </c>
      <c r="G282" s="89">
        <f>H282+I282+J282</f>
        <v>0</v>
      </c>
      <c r="H282" s="89"/>
      <c r="I282" s="89"/>
      <c r="J282" s="89"/>
      <c r="K282" s="89">
        <f t="shared" ref="K282" si="176">G282-C282</f>
        <v>-3445000</v>
      </c>
      <c r="L282" s="85">
        <f>G282/C282*100</f>
        <v>0</v>
      </c>
    </row>
    <row r="283" spans="1:12" ht="48" customHeight="1" x14ac:dyDescent="0.25">
      <c r="A283" s="39" t="s">
        <v>258</v>
      </c>
      <c r="B283" s="53">
        <v>909</v>
      </c>
      <c r="C283" s="89">
        <f t="shared" si="145"/>
        <v>3444900</v>
      </c>
      <c r="D283" s="89"/>
      <c r="E283" s="89">
        <v>3444900</v>
      </c>
      <c r="F283" s="89"/>
      <c r="G283" s="89">
        <f t="shared" ref="G283:G284" si="177">H283+I283+J283</f>
        <v>0</v>
      </c>
      <c r="H283" s="89"/>
      <c r="I283" s="89"/>
      <c r="J283" s="89"/>
      <c r="K283" s="89">
        <f t="shared" si="102"/>
        <v>-3444900</v>
      </c>
      <c r="L283" s="85"/>
    </row>
    <row r="284" spans="1:12" ht="48" customHeight="1" x14ac:dyDescent="0.25">
      <c r="A284" s="39" t="s">
        <v>259</v>
      </c>
      <c r="B284" s="53">
        <v>909</v>
      </c>
      <c r="C284" s="89">
        <f t="shared" si="145"/>
        <v>107940400</v>
      </c>
      <c r="D284" s="89">
        <v>107940400</v>
      </c>
      <c r="E284" s="89"/>
      <c r="F284" s="89"/>
      <c r="G284" s="89">
        <f t="shared" si="177"/>
        <v>0</v>
      </c>
      <c r="H284" s="89"/>
      <c r="I284" s="89"/>
      <c r="J284" s="89"/>
      <c r="K284" s="89">
        <f t="shared" si="102"/>
        <v>-107940400</v>
      </c>
      <c r="L284" s="85"/>
    </row>
    <row r="285" spans="1:12" ht="81.599999999999994" customHeight="1" x14ac:dyDescent="0.25">
      <c r="A285" s="24" t="s">
        <v>235</v>
      </c>
      <c r="B285" s="53" t="s">
        <v>53</v>
      </c>
      <c r="C285" s="89">
        <f t="shared" si="145"/>
        <v>71072400</v>
      </c>
      <c r="D285" s="89">
        <f>D287+D288+D289+D290+D291+D292</f>
        <v>64395500</v>
      </c>
      <c r="E285" s="89">
        <f t="shared" ref="E285:F285" si="178">E287+E288+E289+E290+E291+E292</f>
        <v>4420900</v>
      </c>
      <c r="F285" s="89">
        <f t="shared" si="178"/>
        <v>2256000</v>
      </c>
      <c r="G285" s="89">
        <f>H285+I285+J285</f>
        <v>85200</v>
      </c>
      <c r="H285" s="89">
        <f>H287+H288+H289+H290+H291+H292</f>
        <v>0</v>
      </c>
      <c r="I285" s="89">
        <f t="shared" ref="I285:J285" si="179">I287+I288+I289+I290+I291+I292</f>
        <v>0</v>
      </c>
      <c r="J285" s="89">
        <f t="shared" si="179"/>
        <v>85200</v>
      </c>
      <c r="K285" s="89">
        <f t="shared" si="102"/>
        <v>-70987200</v>
      </c>
      <c r="L285" s="85">
        <f>G285/C285*100</f>
        <v>0.11987775845475881</v>
      </c>
    </row>
    <row r="286" spans="1:12" ht="30" customHeight="1" x14ac:dyDescent="0.25">
      <c r="A286" s="40" t="s">
        <v>17</v>
      </c>
      <c r="B286" s="53"/>
      <c r="C286" s="89">
        <f t="shared" si="145"/>
        <v>0</v>
      </c>
      <c r="D286" s="89"/>
      <c r="E286" s="89"/>
      <c r="F286" s="89"/>
      <c r="G286" s="89"/>
      <c r="H286" s="89"/>
      <c r="I286" s="89"/>
      <c r="J286" s="89"/>
      <c r="K286" s="89">
        <f t="shared" si="102"/>
        <v>0</v>
      </c>
      <c r="L286" s="85"/>
    </row>
    <row r="287" spans="1:12" ht="63" customHeight="1" x14ac:dyDescent="0.25">
      <c r="A287" s="40" t="s">
        <v>236</v>
      </c>
      <c r="B287" s="53">
        <v>909</v>
      </c>
      <c r="C287" s="89">
        <f t="shared" si="145"/>
        <v>85200</v>
      </c>
      <c r="D287" s="89"/>
      <c r="E287" s="89"/>
      <c r="F287" s="89">
        <v>85200</v>
      </c>
      <c r="G287" s="89">
        <f>H287+I287+J287</f>
        <v>85200</v>
      </c>
      <c r="H287" s="89"/>
      <c r="I287" s="89"/>
      <c r="J287" s="89">
        <v>85200</v>
      </c>
      <c r="K287" s="89">
        <f t="shared" si="102"/>
        <v>0</v>
      </c>
      <c r="L287" s="85">
        <f>G287/C287*100</f>
        <v>100</v>
      </c>
    </row>
    <row r="288" spans="1:12" ht="63" customHeight="1" x14ac:dyDescent="0.25">
      <c r="A288" s="40" t="s">
        <v>293</v>
      </c>
      <c r="B288" s="53">
        <v>909</v>
      </c>
      <c r="C288" s="89">
        <f t="shared" ref="C288:C289" si="180">D288+E288+F288</f>
        <v>114800</v>
      </c>
      <c r="D288" s="89"/>
      <c r="E288" s="89"/>
      <c r="F288" s="89">
        <v>114800</v>
      </c>
      <c r="G288" s="89">
        <f>H288+I288+J288</f>
        <v>0</v>
      </c>
      <c r="H288" s="89"/>
      <c r="I288" s="89"/>
      <c r="J288" s="89"/>
      <c r="K288" s="89">
        <f t="shared" ref="K288:K289" si="181">G288-C288</f>
        <v>-114800</v>
      </c>
      <c r="L288" s="85">
        <f>G288/C288*100</f>
        <v>0</v>
      </c>
    </row>
    <row r="289" spans="1:12" ht="37.799999999999997" customHeight="1" x14ac:dyDescent="0.25">
      <c r="A289" s="39" t="s">
        <v>254</v>
      </c>
      <c r="B289" s="53">
        <v>909</v>
      </c>
      <c r="C289" s="89">
        <f t="shared" si="180"/>
        <v>2365700</v>
      </c>
      <c r="D289" s="89"/>
      <c r="E289" s="89">
        <v>2365700</v>
      </c>
      <c r="F289" s="89"/>
      <c r="G289" s="89">
        <f t="shared" ref="G289" si="182">H289+I289+J289</f>
        <v>0</v>
      </c>
      <c r="H289" s="89"/>
      <c r="I289" s="89"/>
      <c r="J289" s="89"/>
      <c r="K289" s="89">
        <f t="shared" si="181"/>
        <v>-2365700</v>
      </c>
      <c r="L289" s="85"/>
    </row>
    <row r="290" spans="1:12" ht="37.799999999999997" customHeight="1" x14ac:dyDescent="0.25">
      <c r="A290" s="39" t="s">
        <v>294</v>
      </c>
      <c r="B290" s="53">
        <v>909</v>
      </c>
      <c r="C290" s="89">
        <f t="shared" ref="C290" si="183">D290+E290+F290</f>
        <v>2056000</v>
      </c>
      <c r="D290" s="89"/>
      <c r="E290" s="89"/>
      <c r="F290" s="89">
        <v>2056000</v>
      </c>
      <c r="G290" s="89">
        <f>H290+I290+J290</f>
        <v>0</v>
      </c>
      <c r="H290" s="89"/>
      <c r="I290" s="89"/>
      <c r="J290" s="89"/>
      <c r="K290" s="89">
        <f t="shared" ref="K290" si="184">G290-C290</f>
        <v>-2056000</v>
      </c>
      <c r="L290" s="85">
        <f>G290/C290*100</f>
        <v>0</v>
      </c>
    </row>
    <row r="291" spans="1:12" ht="37.799999999999997" customHeight="1" x14ac:dyDescent="0.25">
      <c r="A291" s="39" t="s">
        <v>255</v>
      </c>
      <c r="B291" s="53">
        <v>909</v>
      </c>
      <c r="C291" s="89">
        <f t="shared" si="145"/>
        <v>2055200</v>
      </c>
      <c r="D291" s="89"/>
      <c r="E291" s="89">
        <v>2055200</v>
      </c>
      <c r="F291" s="89"/>
      <c r="G291" s="89">
        <f t="shared" ref="G291:G292" si="185">H291+I291+J291</f>
        <v>0</v>
      </c>
      <c r="H291" s="89"/>
      <c r="I291" s="89"/>
      <c r="J291" s="89"/>
      <c r="K291" s="89">
        <f t="shared" si="102"/>
        <v>-2055200</v>
      </c>
      <c r="L291" s="85"/>
    </row>
    <row r="292" spans="1:12" ht="37.799999999999997" customHeight="1" x14ac:dyDescent="0.25">
      <c r="A292" s="39" t="s">
        <v>256</v>
      </c>
      <c r="B292" s="53">
        <v>909</v>
      </c>
      <c r="C292" s="89">
        <f t="shared" si="145"/>
        <v>64395500</v>
      </c>
      <c r="D292" s="89">
        <v>64395500</v>
      </c>
      <c r="E292" s="89"/>
      <c r="F292" s="89"/>
      <c r="G292" s="89">
        <f t="shared" si="185"/>
        <v>0</v>
      </c>
      <c r="H292" s="89"/>
      <c r="I292" s="89"/>
      <c r="J292" s="89"/>
      <c r="K292" s="89">
        <f t="shared" si="102"/>
        <v>-64395500</v>
      </c>
      <c r="L292" s="85"/>
    </row>
    <row r="293" spans="1:12" ht="84" customHeight="1" x14ac:dyDescent="0.25">
      <c r="A293" s="24" t="s">
        <v>237</v>
      </c>
      <c r="B293" s="53" t="s">
        <v>53</v>
      </c>
      <c r="C293" s="89">
        <f t="shared" si="145"/>
        <v>87197700</v>
      </c>
      <c r="D293" s="89">
        <f>D295+D296+D297+D298+D299</f>
        <v>79727700</v>
      </c>
      <c r="E293" s="89">
        <f t="shared" ref="E293:F293" si="186">E295+E296+E297+E298+E299</f>
        <v>6970000</v>
      </c>
      <c r="F293" s="89">
        <f t="shared" si="186"/>
        <v>500000</v>
      </c>
      <c r="G293" s="89">
        <f>H293+I293+J293</f>
        <v>0</v>
      </c>
      <c r="H293" s="89">
        <f>H295+H296+H297+H298+H299</f>
        <v>0</v>
      </c>
      <c r="I293" s="89">
        <f t="shared" ref="I293:J293" si="187">I295+I296+I297+I298+I299</f>
        <v>0</v>
      </c>
      <c r="J293" s="89">
        <f t="shared" si="187"/>
        <v>0</v>
      </c>
      <c r="K293" s="89">
        <f t="shared" si="102"/>
        <v>-87197700</v>
      </c>
      <c r="L293" s="85">
        <f>G293/C293*100</f>
        <v>0</v>
      </c>
    </row>
    <row r="294" spans="1:12" ht="34.799999999999997" customHeight="1" x14ac:dyDescent="0.25">
      <c r="A294" s="40" t="s">
        <v>17</v>
      </c>
      <c r="B294" s="53"/>
      <c r="C294" s="89">
        <f t="shared" si="145"/>
        <v>0</v>
      </c>
      <c r="D294" s="89"/>
      <c r="E294" s="89"/>
      <c r="F294" s="89"/>
      <c r="G294" s="89"/>
      <c r="H294" s="89"/>
      <c r="I294" s="89"/>
      <c r="J294" s="89"/>
      <c r="K294" s="89">
        <f t="shared" si="102"/>
        <v>0</v>
      </c>
      <c r="L294" s="85"/>
    </row>
    <row r="295" spans="1:12" ht="53.4" customHeight="1" x14ac:dyDescent="0.25">
      <c r="A295" s="40" t="s">
        <v>295</v>
      </c>
      <c r="B295" s="53">
        <v>909</v>
      </c>
      <c r="C295" s="89">
        <f t="shared" si="145"/>
        <v>200000</v>
      </c>
      <c r="D295" s="89"/>
      <c r="E295" s="89"/>
      <c r="F295" s="89">
        <v>200000</v>
      </c>
      <c r="G295" s="89">
        <f>H295+I295+J295</f>
        <v>0</v>
      </c>
      <c r="H295" s="89"/>
      <c r="I295" s="89"/>
      <c r="J295" s="89"/>
      <c r="K295" s="89">
        <f t="shared" si="102"/>
        <v>-200000</v>
      </c>
      <c r="L295" s="85">
        <f>G295/C295*100</f>
        <v>0</v>
      </c>
    </row>
    <row r="296" spans="1:12" ht="42" customHeight="1" x14ac:dyDescent="0.25">
      <c r="A296" s="39" t="s">
        <v>250</v>
      </c>
      <c r="B296" s="53">
        <v>909</v>
      </c>
      <c r="C296" s="89">
        <f t="shared" si="145"/>
        <v>4425500</v>
      </c>
      <c r="D296" s="89"/>
      <c r="E296" s="89">
        <v>4425500</v>
      </c>
      <c r="F296" s="89"/>
      <c r="G296" s="89">
        <f t="shared" ref="G296" si="188">H296+I296+J296</f>
        <v>0</v>
      </c>
      <c r="H296" s="89"/>
      <c r="I296" s="89"/>
      <c r="J296" s="89"/>
      <c r="K296" s="89">
        <f t="shared" si="102"/>
        <v>-4425500</v>
      </c>
      <c r="L296" s="85">
        <f t="shared" ref="L296" si="189">G296/C296*100</f>
        <v>0</v>
      </c>
    </row>
    <row r="297" spans="1:12" ht="42" customHeight="1" x14ac:dyDescent="0.25">
      <c r="A297" s="39" t="s">
        <v>296</v>
      </c>
      <c r="B297" s="53">
        <v>909</v>
      </c>
      <c r="C297" s="89">
        <f t="shared" ref="C297" si="190">D297+E297+F297</f>
        <v>300000</v>
      </c>
      <c r="D297" s="89"/>
      <c r="E297" s="89"/>
      <c r="F297" s="89">
        <v>300000</v>
      </c>
      <c r="G297" s="89">
        <f>H297+I297+J297</f>
        <v>0</v>
      </c>
      <c r="H297" s="89"/>
      <c r="I297" s="89"/>
      <c r="J297" s="89"/>
      <c r="K297" s="89">
        <f t="shared" ref="K297" si="191">G297-C297</f>
        <v>-300000</v>
      </c>
      <c r="L297" s="85">
        <f>G297/C297*100</f>
        <v>0</v>
      </c>
    </row>
    <row r="298" spans="1:12" ht="42" customHeight="1" x14ac:dyDescent="0.25">
      <c r="A298" s="39" t="s">
        <v>252</v>
      </c>
      <c r="B298" s="53">
        <v>909</v>
      </c>
      <c r="C298" s="89">
        <f t="shared" si="145"/>
        <v>2544500</v>
      </c>
      <c r="D298" s="89"/>
      <c r="E298" s="89">
        <v>2544500</v>
      </c>
      <c r="F298" s="89"/>
      <c r="G298" s="89">
        <f t="shared" ref="G298:G299" si="192">H298+I298+J298</f>
        <v>0</v>
      </c>
      <c r="H298" s="89"/>
      <c r="I298" s="89"/>
      <c r="J298" s="89"/>
      <c r="K298" s="89">
        <f t="shared" si="102"/>
        <v>-2544500</v>
      </c>
      <c r="L298" s="85">
        <f t="shared" ref="L298:L299" si="193">G298/C298*100</f>
        <v>0</v>
      </c>
    </row>
    <row r="299" spans="1:12" ht="42" customHeight="1" x14ac:dyDescent="0.25">
      <c r="A299" s="39" t="s">
        <v>253</v>
      </c>
      <c r="B299" s="53">
        <v>909</v>
      </c>
      <c r="C299" s="89">
        <f t="shared" si="145"/>
        <v>79727700</v>
      </c>
      <c r="D299" s="89">
        <v>79727700</v>
      </c>
      <c r="E299" s="89"/>
      <c r="F299" s="89"/>
      <c r="G299" s="89">
        <f t="shared" si="192"/>
        <v>0</v>
      </c>
      <c r="H299" s="89"/>
      <c r="I299" s="89"/>
      <c r="J299" s="89"/>
      <c r="K299" s="89">
        <f t="shared" si="102"/>
        <v>-79727700</v>
      </c>
      <c r="L299" s="85">
        <f t="shared" si="193"/>
        <v>0</v>
      </c>
    </row>
    <row r="300" spans="1:12" ht="148.80000000000001" customHeight="1" x14ac:dyDescent="0.25">
      <c r="A300" s="24" t="s">
        <v>263</v>
      </c>
      <c r="B300" s="53" t="s">
        <v>53</v>
      </c>
      <c r="C300" s="89">
        <f t="shared" si="145"/>
        <v>62623100</v>
      </c>
      <c r="D300" s="89">
        <f>D302+D303+D304+D305+D306</f>
        <v>55196100</v>
      </c>
      <c r="E300" s="89">
        <f t="shared" ref="E300:F300" si="194">E302+E303+E304+E305+E306</f>
        <v>6727000</v>
      </c>
      <c r="F300" s="89">
        <f t="shared" si="194"/>
        <v>700000</v>
      </c>
      <c r="G300" s="89">
        <f>H300+I300+J300</f>
        <v>0</v>
      </c>
      <c r="H300" s="89">
        <f>H302+H303+H304+H305+H306</f>
        <v>0</v>
      </c>
      <c r="I300" s="89">
        <f t="shared" ref="I300:J300" si="195">I302+I303+I304+I305+I306</f>
        <v>0</v>
      </c>
      <c r="J300" s="89">
        <f t="shared" si="195"/>
        <v>0</v>
      </c>
      <c r="K300" s="89">
        <f t="shared" si="102"/>
        <v>-62623100</v>
      </c>
      <c r="L300" s="85">
        <f>G300/C300*100</f>
        <v>0</v>
      </c>
    </row>
    <row r="301" spans="1:12" ht="34.799999999999997" customHeight="1" x14ac:dyDescent="0.25">
      <c r="A301" s="40" t="s">
        <v>17</v>
      </c>
      <c r="B301" s="53"/>
      <c r="C301" s="89">
        <f t="shared" si="145"/>
        <v>0</v>
      </c>
      <c r="D301" s="89"/>
      <c r="E301" s="89"/>
      <c r="F301" s="89"/>
      <c r="G301" s="89"/>
      <c r="H301" s="89"/>
      <c r="I301" s="89"/>
      <c r="J301" s="89"/>
      <c r="K301" s="89">
        <f t="shared" si="102"/>
        <v>0</v>
      </c>
      <c r="L301" s="85"/>
    </row>
    <row r="302" spans="1:12" ht="63" customHeight="1" x14ac:dyDescent="0.25">
      <c r="A302" s="40" t="s">
        <v>289</v>
      </c>
      <c r="B302" s="53">
        <v>909</v>
      </c>
      <c r="C302" s="89">
        <f t="shared" si="145"/>
        <v>200000</v>
      </c>
      <c r="D302" s="89"/>
      <c r="E302" s="89"/>
      <c r="F302" s="89">
        <v>200000</v>
      </c>
      <c r="G302" s="89">
        <f>H302+I302+J302</f>
        <v>0</v>
      </c>
      <c r="H302" s="89"/>
      <c r="I302" s="89"/>
      <c r="J302" s="89"/>
      <c r="K302" s="89">
        <f t="shared" si="102"/>
        <v>-200000</v>
      </c>
      <c r="L302" s="85">
        <f>G302/C302*100</f>
        <v>0</v>
      </c>
    </row>
    <row r="303" spans="1:12" ht="39" customHeight="1" x14ac:dyDescent="0.25">
      <c r="A303" s="39" t="s">
        <v>264</v>
      </c>
      <c r="B303" s="53">
        <v>909</v>
      </c>
      <c r="C303" s="89">
        <f t="shared" si="145"/>
        <v>4965400</v>
      </c>
      <c r="D303" s="89"/>
      <c r="E303" s="89">
        <v>4965400</v>
      </c>
      <c r="F303" s="89"/>
      <c r="G303" s="89">
        <f t="shared" ref="G303" si="196">H303+I303+J303</f>
        <v>0</v>
      </c>
      <c r="H303" s="89"/>
      <c r="I303" s="89"/>
      <c r="J303" s="89"/>
      <c r="K303" s="89">
        <f t="shared" si="102"/>
        <v>-4965400</v>
      </c>
      <c r="L303" s="85"/>
    </row>
    <row r="304" spans="1:12" ht="39" customHeight="1" x14ac:dyDescent="0.25">
      <c r="A304" s="39" t="s">
        <v>284</v>
      </c>
      <c r="B304" s="53">
        <v>909</v>
      </c>
      <c r="C304" s="89">
        <f t="shared" ref="C304" si="197">D304+E304+F304</f>
        <v>500000</v>
      </c>
      <c r="D304" s="89"/>
      <c r="E304" s="89"/>
      <c r="F304" s="89">
        <v>500000</v>
      </c>
      <c r="G304" s="89">
        <f>H304+I304+J304</f>
        <v>0</v>
      </c>
      <c r="H304" s="89"/>
      <c r="I304" s="89"/>
      <c r="J304" s="89"/>
      <c r="K304" s="89">
        <f t="shared" ref="K304" si="198">G304-C304</f>
        <v>-500000</v>
      </c>
      <c r="L304" s="85">
        <f>G304/C304*100</f>
        <v>0</v>
      </c>
    </row>
    <row r="305" spans="1:12" ht="39" customHeight="1" x14ac:dyDescent="0.25">
      <c r="A305" s="39" t="s">
        <v>265</v>
      </c>
      <c r="B305" s="53">
        <v>909</v>
      </c>
      <c r="C305" s="89">
        <f t="shared" si="145"/>
        <v>1761600</v>
      </c>
      <c r="D305" s="89"/>
      <c r="E305" s="89">
        <v>1761600</v>
      </c>
      <c r="F305" s="89"/>
      <c r="G305" s="89">
        <f t="shared" ref="G305:G306" si="199">H305+I305+J305</f>
        <v>0</v>
      </c>
      <c r="H305" s="89"/>
      <c r="I305" s="89"/>
      <c r="J305" s="89"/>
      <c r="K305" s="89">
        <f t="shared" si="102"/>
        <v>-1761600</v>
      </c>
      <c r="L305" s="85"/>
    </row>
    <row r="306" spans="1:12" ht="39" customHeight="1" x14ac:dyDescent="0.25">
      <c r="A306" s="39" t="s">
        <v>266</v>
      </c>
      <c r="B306" s="53">
        <v>909</v>
      </c>
      <c r="C306" s="89">
        <f t="shared" si="145"/>
        <v>55196100</v>
      </c>
      <c r="D306" s="89">
        <v>55196100</v>
      </c>
      <c r="E306" s="89"/>
      <c r="F306" s="89"/>
      <c r="G306" s="89">
        <f t="shared" si="199"/>
        <v>0</v>
      </c>
      <c r="H306" s="89"/>
      <c r="I306" s="89"/>
      <c r="J306" s="89"/>
      <c r="K306" s="89">
        <f t="shared" si="102"/>
        <v>-55196100</v>
      </c>
      <c r="L306" s="85"/>
    </row>
    <row r="307" spans="1:12" ht="82.8" customHeight="1" x14ac:dyDescent="0.25">
      <c r="A307" s="24" t="s">
        <v>238</v>
      </c>
      <c r="B307" s="53" t="s">
        <v>53</v>
      </c>
      <c r="C307" s="89">
        <f t="shared" si="145"/>
        <v>84600300</v>
      </c>
      <c r="D307" s="89">
        <f>D309+D310+D311+D312+D313</f>
        <v>77274600</v>
      </c>
      <c r="E307" s="89">
        <f t="shared" ref="E307:F307" si="200">E309+E310+E311+E312+E313</f>
        <v>6625700</v>
      </c>
      <c r="F307" s="89">
        <f t="shared" si="200"/>
        <v>700000</v>
      </c>
      <c r="G307" s="89">
        <f>H307+I307+J307</f>
        <v>0</v>
      </c>
      <c r="H307" s="89">
        <f>H309+H310+H311+H312+H313</f>
        <v>0</v>
      </c>
      <c r="I307" s="89">
        <f t="shared" ref="I307:J307" si="201">I309+I310+I311+I312+I313</f>
        <v>0</v>
      </c>
      <c r="J307" s="89">
        <f t="shared" si="201"/>
        <v>0</v>
      </c>
      <c r="K307" s="89">
        <f t="shared" si="102"/>
        <v>-84600300</v>
      </c>
      <c r="L307" s="85">
        <f>G307/C307*100</f>
        <v>0</v>
      </c>
    </row>
    <row r="308" spans="1:12" ht="37.799999999999997" customHeight="1" x14ac:dyDescent="0.25">
      <c r="A308" s="40" t="s">
        <v>17</v>
      </c>
      <c r="B308" s="53"/>
      <c r="C308" s="89">
        <f t="shared" si="145"/>
        <v>0</v>
      </c>
      <c r="D308" s="89"/>
      <c r="E308" s="89"/>
      <c r="F308" s="89"/>
      <c r="G308" s="89"/>
      <c r="H308" s="89"/>
      <c r="I308" s="89"/>
      <c r="J308" s="89"/>
      <c r="K308" s="89">
        <f t="shared" si="102"/>
        <v>0</v>
      </c>
      <c r="L308" s="85"/>
    </row>
    <row r="309" spans="1:12" ht="52.2" customHeight="1" x14ac:dyDescent="0.25">
      <c r="A309" s="40" t="s">
        <v>288</v>
      </c>
      <c r="B309" s="53">
        <v>909</v>
      </c>
      <c r="C309" s="89">
        <f t="shared" si="145"/>
        <v>200000</v>
      </c>
      <c r="D309" s="89"/>
      <c r="E309" s="89"/>
      <c r="F309" s="89">
        <v>200000</v>
      </c>
      <c r="G309" s="89">
        <f>H309+I309+J309</f>
        <v>0</v>
      </c>
      <c r="H309" s="89"/>
      <c r="I309" s="89"/>
      <c r="J309" s="89"/>
      <c r="K309" s="89">
        <f t="shared" si="102"/>
        <v>-200000</v>
      </c>
      <c r="L309" s="85">
        <f>G309/C309*100</f>
        <v>0</v>
      </c>
    </row>
    <row r="310" spans="1:12" ht="40.200000000000003" customHeight="1" x14ac:dyDescent="0.25">
      <c r="A310" s="39" t="s">
        <v>271</v>
      </c>
      <c r="B310" s="53">
        <v>909</v>
      </c>
      <c r="C310" s="89">
        <f t="shared" si="145"/>
        <v>4159500</v>
      </c>
      <c r="D310" s="89"/>
      <c r="E310" s="89">
        <v>4159500</v>
      </c>
      <c r="F310" s="89"/>
      <c r="G310" s="89">
        <f t="shared" ref="G310" si="202">H310+I310+J310</f>
        <v>0</v>
      </c>
      <c r="H310" s="89"/>
      <c r="I310" s="89"/>
      <c r="J310" s="89"/>
      <c r="K310" s="89">
        <f t="shared" si="102"/>
        <v>-4159500</v>
      </c>
      <c r="L310" s="85"/>
    </row>
    <row r="311" spans="1:12" ht="40.200000000000003" customHeight="1" x14ac:dyDescent="0.25">
      <c r="A311" s="39" t="s">
        <v>282</v>
      </c>
      <c r="B311" s="53">
        <v>909</v>
      </c>
      <c r="C311" s="89">
        <f t="shared" ref="C311" si="203">D311+E311+F311</f>
        <v>500000</v>
      </c>
      <c r="D311" s="89"/>
      <c r="E311" s="89"/>
      <c r="F311" s="89">
        <v>500000</v>
      </c>
      <c r="G311" s="89">
        <f>H311+I311+J311</f>
        <v>0</v>
      </c>
      <c r="H311" s="89"/>
      <c r="I311" s="89"/>
      <c r="J311" s="89"/>
      <c r="K311" s="89">
        <f t="shared" ref="K311" si="204">G311-C311</f>
        <v>-500000</v>
      </c>
      <c r="L311" s="85">
        <f>G311/C311*100</f>
        <v>0</v>
      </c>
    </row>
    <row r="312" spans="1:12" ht="40.200000000000003" customHeight="1" x14ac:dyDescent="0.25">
      <c r="A312" s="39" t="s">
        <v>272</v>
      </c>
      <c r="B312" s="53">
        <v>909</v>
      </c>
      <c r="C312" s="89">
        <f t="shared" si="145"/>
        <v>2466200</v>
      </c>
      <c r="D312" s="89"/>
      <c r="E312" s="89">
        <v>2466200</v>
      </c>
      <c r="F312" s="89"/>
      <c r="G312" s="89">
        <f t="shared" ref="G312:G313" si="205">H312+I312+J312</f>
        <v>0</v>
      </c>
      <c r="H312" s="89"/>
      <c r="I312" s="89"/>
      <c r="J312" s="89"/>
      <c r="K312" s="89">
        <f t="shared" si="102"/>
        <v>-2466200</v>
      </c>
      <c r="L312" s="85"/>
    </row>
    <row r="313" spans="1:12" ht="40.200000000000003" customHeight="1" x14ac:dyDescent="0.25">
      <c r="A313" s="39" t="s">
        <v>273</v>
      </c>
      <c r="B313" s="53">
        <v>909</v>
      </c>
      <c r="C313" s="89">
        <f t="shared" si="145"/>
        <v>77274600</v>
      </c>
      <c r="D313" s="89">
        <v>77274600</v>
      </c>
      <c r="E313" s="89"/>
      <c r="F313" s="89"/>
      <c r="G313" s="89">
        <f t="shared" si="205"/>
        <v>0</v>
      </c>
      <c r="H313" s="89"/>
      <c r="I313" s="89"/>
      <c r="J313" s="89"/>
      <c r="K313" s="89">
        <f t="shared" si="102"/>
        <v>-77274600</v>
      </c>
      <c r="L313" s="85"/>
    </row>
    <row r="314" spans="1:12" ht="24" customHeight="1" x14ac:dyDescent="0.25">
      <c r="A314" s="29" t="s">
        <v>16</v>
      </c>
      <c r="B314" s="53"/>
      <c r="C314" s="91">
        <f t="shared" si="145"/>
        <v>581670200</v>
      </c>
      <c r="D314" s="91">
        <f>D315+D324+D327+D330</f>
        <v>510042200</v>
      </c>
      <c r="E314" s="91">
        <f>E315+E324+E327+E330</f>
        <v>16278000</v>
      </c>
      <c r="F314" s="91">
        <f>F315+F324+F327+F330</f>
        <v>55350000</v>
      </c>
      <c r="G314" s="91">
        <f t="shared" si="143"/>
        <v>224546768.56</v>
      </c>
      <c r="H314" s="91">
        <f>H315+H324+H327+H330</f>
        <v>208699921.41</v>
      </c>
      <c r="I314" s="91">
        <f>I315+I324+I327+I330</f>
        <v>6660659.29</v>
      </c>
      <c r="J314" s="91">
        <f>J315+J324+J327+J330</f>
        <v>9186187.8599999994</v>
      </c>
      <c r="K314" s="91">
        <f t="shared" si="102"/>
        <v>-357123431.44</v>
      </c>
      <c r="L314" s="88">
        <f t="shared" ref="L314:L333" si="206">G314/C314*100</f>
        <v>38.603794480102302</v>
      </c>
    </row>
    <row r="315" spans="1:12" ht="80.400000000000006" customHeight="1" x14ac:dyDescent="0.25">
      <c r="A315" s="24" t="s">
        <v>105</v>
      </c>
      <c r="B315" s="36" t="s">
        <v>53</v>
      </c>
      <c r="C315" s="89">
        <f t="shared" si="145"/>
        <v>578670200</v>
      </c>
      <c r="D315" s="89">
        <f>D317+D318+D319+D320+D321+D322+D323</f>
        <v>510042200</v>
      </c>
      <c r="E315" s="89">
        <f t="shared" ref="E315:F315" si="207">E317+E318+E319+E320+E321+E322+E323</f>
        <v>16278000</v>
      </c>
      <c r="F315" s="89">
        <f t="shared" si="207"/>
        <v>52350000</v>
      </c>
      <c r="G315" s="89">
        <f t="shared" si="143"/>
        <v>224546768.56</v>
      </c>
      <c r="H315" s="89">
        <f>H317+H318+H319+H320+H321+H322+H323</f>
        <v>208699921.41</v>
      </c>
      <c r="I315" s="89">
        <f t="shared" ref="I315:J315" si="208">I317+I318+I319+I320+I321+I322+I323</f>
        <v>6660659.29</v>
      </c>
      <c r="J315" s="89">
        <f t="shared" si="208"/>
        <v>9186187.8599999994</v>
      </c>
      <c r="K315" s="89">
        <f t="shared" si="102"/>
        <v>-354123431.44</v>
      </c>
      <c r="L315" s="76">
        <f t="shared" si="206"/>
        <v>38.803928137305157</v>
      </c>
    </row>
    <row r="316" spans="1:12" ht="37.200000000000003" customHeight="1" x14ac:dyDescent="0.25">
      <c r="A316" s="40" t="s">
        <v>23</v>
      </c>
      <c r="B316" s="53"/>
      <c r="C316" s="89">
        <f t="shared" si="145"/>
        <v>0</v>
      </c>
      <c r="D316" s="91"/>
      <c r="E316" s="91"/>
      <c r="F316" s="91"/>
      <c r="G316" s="89">
        <f t="shared" si="143"/>
        <v>0</v>
      </c>
      <c r="H316" s="91"/>
      <c r="I316" s="91"/>
      <c r="J316" s="91"/>
      <c r="K316" s="89">
        <f t="shared" si="102"/>
        <v>0</v>
      </c>
      <c r="L316" s="76"/>
    </row>
    <row r="317" spans="1:12" ht="53.4" customHeight="1" x14ac:dyDescent="0.25">
      <c r="A317" s="40" t="s">
        <v>107</v>
      </c>
      <c r="B317" s="53">
        <v>909</v>
      </c>
      <c r="C317" s="89">
        <f t="shared" si="145"/>
        <v>3646000</v>
      </c>
      <c r="D317" s="91"/>
      <c r="E317" s="91"/>
      <c r="F317" s="89">
        <v>3646000</v>
      </c>
      <c r="G317" s="89">
        <f t="shared" si="143"/>
        <v>2525569.5</v>
      </c>
      <c r="H317" s="91"/>
      <c r="I317" s="91"/>
      <c r="J317" s="89">
        <v>2525569.5</v>
      </c>
      <c r="K317" s="89">
        <f t="shared" si="102"/>
        <v>-1120430.5</v>
      </c>
      <c r="L317" s="76">
        <f t="shared" si="206"/>
        <v>69.269596818431154</v>
      </c>
    </row>
    <row r="318" spans="1:12" ht="59.4" customHeight="1" x14ac:dyDescent="0.25">
      <c r="A318" s="39" t="s">
        <v>275</v>
      </c>
      <c r="B318" s="53">
        <v>909</v>
      </c>
      <c r="C318" s="89">
        <f t="shared" si="145"/>
        <v>150000</v>
      </c>
      <c r="D318" s="89"/>
      <c r="E318" s="89"/>
      <c r="F318" s="89">
        <v>150000</v>
      </c>
      <c r="G318" s="89">
        <f t="shared" si="143"/>
        <v>0</v>
      </c>
      <c r="H318" s="89"/>
      <c r="I318" s="89"/>
      <c r="J318" s="89"/>
      <c r="K318" s="89">
        <f t="shared" si="102"/>
        <v>-150000</v>
      </c>
      <c r="L318" s="76">
        <f t="shared" si="206"/>
        <v>0</v>
      </c>
    </row>
    <row r="319" spans="1:12" ht="80.400000000000006" customHeight="1" x14ac:dyDescent="0.25">
      <c r="A319" s="39" t="s">
        <v>274</v>
      </c>
      <c r="B319" s="53">
        <v>909</v>
      </c>
      <c r="C319" s="89">
        <f t="shared" si="145"/>
        <v>27776100</v>
      </c>
      <c r="D319" s="89"/>
      <c r="E319" s="89"/>
      <c r="F319" s="89">
        <v>27776100</v>
      </c>
      <c r="G319" s="89">
        <f t="shared" si="143"/>
        <v>0</v>
      </c>
      <c r="H319" s="89"/>
      <c r="I319" s="89"/>
      <c r="J319" s="89"/>
      <c r="K319" s="89">
        <f t="shared" si="102"/>
        <v>-27776100</v>
      </c>
      <c r="L319" s="76">
        <f t="shared" si="206"/>
        <v>0</v>
      </c>
    </row>
    <row r="320" spans="1:12" ht="67.2" customHeight="1" x14ac:dyDescent="0.25">
      <c r="A320" s="40" t="s">
        <v>239</v>
      </c>
      <c r="B320" s="53">
        <v>909</v>
      </c>
      <c r="C320" s="89">
        <f t="shared" si="145"/>
        <v>4500000</v>
      </c>
      <c r="D320" s="89"/>
      <c r="E320" s="89"/>
      <c r="F320" s="89">
        <v>4500000</v>
      </c>
      <c r="G320" s="89">
        <f t="shared" si="143"/>
        <v>0</v>
      </c>
      <c r="H320" s="89"/>
      <c r="I320" s="89"/>
      <c r="J320" s="89"/>
      <c r="K320" s="89">
        <f t="shared" si="102"/>
        <v>-4500000</v>
      </c>
      <c r="L320" s="76">
        <f t="shared" si="206"/>
        <v>0</v>
      </c>
    </row>
    <row r="321" spans="1:16" ht="32.4" customHeight="1" x14ac:dyDescent="0.25">
      <c r="A321" s="39" t="s">
        <v>208</v>
      </c>
      <c r="B321" s="53">
        <v>909</v>
      </c>
      <c r="C321" s="89">
        <f t="shared" si="145"/>
        <v>16277900</v>
      </c>
      <c r="D321" s="89"/>
      <c r="E321" s="89"/>
      <c r="F321" s="89">
        <v>16277900</v>
      </c>
      <c r="G321" s="89">
        <f t="shared" si="143"/>
        <v>6660618.3600000003</v>
      </c>
      <c r="H321" s="89"/>
      <c r="I321" s="89"/>
      <c r="J321" s="89">
        <v>6660618.3600000003</v>
      </c>
      <c r="K321" s="89">
        <f t="shared" si="102"/>
        <v>-9617281.6400000006</v>
      </c>
      <c r="L321" s="76">
        <f t="shared" si="206"/>
        <v>40.918167331166799</v>
      </c>
    </row>
    <row r="322" spans="1:16" ht="32.4" customHeight="1" x14ac:dyDescent="0.25">
      <c r="A322" s="39" t="s">
        <v>108</v>
      </c>
      <c r="B322" s="53">
        <v>909</v>
      </c>
      <c r="C322" s="89">
        <f t="shared" si="145"/>
        <v>16278000</v>
      </c>
      <c r="D322" s="89"/>
      <c r="E322" s="89">
        <v>16278000</v>
      </c>
      <c r="F322" s="89"/>
      <c r="G322" s="89">
        <f t="shared" si="143"/>
        <v>6660659.29</v>
      </c>
      <c r="H322" s="89"/>
      <c r="I322" s="89">
        <v>6660659.29</v>
      </c>
      <c r="J322" s="89"/>
      <c r="K322" s="89">
        <f t="shared" si="102"/>
        <v>-9617340.7100000009</v>
      </c>
      <c r="L322" s="76">
        <f t="shared" si="206"/>
        <v>40.918167403857971</v>
      </c>
    </row>
    <row r="323" spans="1:16" ht="32.4" customHeight="1" x14ac:dyDescent="0.25">
      <c r="A323" s="39" t="s">
        <v>109</v>
      </c>
      <c r="B323" s="53">
        <v>909</v>
      </c>
      <c r="C323" s="89">
        <f t="shared" si="145"/>
        <v>510042200</v>
      </c>
      <c r="D323" s="89">
        <v>510042200</v>
      </c>
      <c r="E323" s="89"/>
      <c r="F323" s="89"/>
      <c r="G323" s="89">
        <f t="shared" si="143"/>
        <v>208699921.41</v>
      </c>
      <c r="H323" s="89">
        <v>208699921.41</v>
      </c>
      <c r="I323" s="89"/>
      <c r="J323" s="89"/>
      <c r="K323" s="89">
        <f t="shared" ref="K323:K354" si="209">G323-C323</f>
        <v>-301342278.59000003</v>
      </c>
      <c r="L323" s="76">
        <f t="shared" si="206"/>
        <v>40.918167439870665</v>
      </c>
    </row>
    <row r="324" spans="1:16" ht="91.2" customHeight="1" x14ac:dyDescent="0.25">
      <c r="A324" s="24" t="s">
        <v>110</v>
      </c>
      <c r="B324" s="36" t="s">
        <v>53</v>
      </c>
      <c r="C324" s="89">
        <f>D324+E324+F324</f>
        <v>500000</v>
      </c>
      <c r="D324" s="89">
        <f>D326</f>
        <v>0</v>
      </c>
      <c r="E324" s="89">
        <f t="shared" ref="E324:F324" si="210">E326</f>
        <v>0</v>
      </c>
      <c r="F324" s="89">
        <f t="shared" si="210"/>
        <v>500000</v>
      </c>
      <c r="G324" s="89">
        <f t="shared" si="143"/>
        <v>0</v>
      </c>
      <c r="H324" s="89">
        <f>H326</f>
        <v>0</v>
      </c>
      <c r="I324" s="89">
        <f t="shared" ref="I324:J324" si="211">I326</f>
        <v>0</v>
      </c>
      <c r="J324" s="89">
        <f t="shared" si="211"/>
        <v>0</v>
      </c>
      <c r="K324" s="89">
        <f t="shared" si="209"/>
        <v>-500000</v>
      </c>
      <c r="L324" s="76">
        <f t="shared" si="206"/>
        <v>0</v>
      </c>
    </row>
    <row r="325" spans="1:16" ht="36" customHeight="1" x14ac:dyDescent="0.25">
      <c r="A325" s="40" t="s">
        <v>23</v>
      </c>
      <c r="B325" s="53"/>
      <c r="C325" s="89">
        <f t="shared" si="145"/>
        <v>0</v>
      </c>
      <c r="D325" s="89"/>
      <c r="E325" s="89"/>
      <c r="F325" s="89"/>
      <c r="G325" s="89">
        <f t="shared" si="143"/>
        <v>0</v>
      </c>
      <c r="H325" s="89"/>
      <c r="I325" s="89"/>
      <c r="J325" s="89"/>
      <c r="K325" s="89">
        <f t="shared" si="209"/>
        <v>0</v>
      </c>
      <c r="L325" s="76"/>
      <c r="M325" s="6"/>
      <c r="N325" s="6"/>
      <c r="O325" s="6"/>
      <c r="P325" s="6"/>
    </row>
    <row r="326" spans="1:16" ht="39" customHeight="1" x14ac:dyDescent="0.25">
      <c r="A326" s="39" t="s">
        <v>111</v>
      </c>
      <c r="B326" s="53">
        <v>909</v>
      </c>
      <c r="C326" s="89">
        <f t="shared" si="145"/>
        <v>500000</v>
      </c>
      <c r="D326" s="89"/>
      <c r="E326" s="89"/>
      <c r="F326" s="89">
        <v>500000</v>
      </c>
      <c r="G326" s="89">
        <f t="shared" si="143"/>
        <v>0</v>
      </c>
      <c r="H326" s="89"/>
      <c r="I326" s="89"/>
      <c r="J326" s="89"/>
      <c r="K326" s="89">
        <f t="shared" si="209"/>
        <v>-500000</v>
      </c>
      <c r="L326" s="76">
        <f t="shared" si="206"/>
        <v>0</v>
      </c>
      <c r="M326" s="6"/>
      <c r="N326" s="6"/>
      <c r="O326" s="6"/>
      <c r="P326" s="6"/>
    </row>
    <row r="327" spans="1:16" ht="81" customHeight="1" x14ac:dyDescent="0.25">
      <c r="A327" s="23" t="s">
        <v>112</v>
      </c>
      <c r="B327" s="53"/>
      <c r="C327" s="89">
        <f>D327+E327+F327</f>
        <v>500000</v>
      </c>
      <c r="D327" s="89">
        <f>D329</f>
        <v>0</v>
      </c>
      <c r="E327" s="89">
        <f t="shared" ref="E327:F327" si="212">E329</f>
        <v>0</v>
      </c>
      <c r="F327" s="89">
        <f t="shared" si="212"/>
        <v>500000</v>
      </c>
      <c r="G327" s="89">
        <f t="shared" si="143"/>
        <v>0</v>
      </c>
      <c r="H327" s="89">
        <f>H329</f>
        <v>0</v>
      </c>
      <c r="I327" s="89">
        <f t="shared" ref="I327:J327" si="213">I329</f>
        <v>0</v>
      </c>
      <c r="J327" s="89">
        <f t="shared" si="213"/>
        <v>0</v>
      </c>
      <c r="K327" s="89">
        <f t="shared" si="209"/>
        <v>-500000</v>
      </c>
      <c r="L327" s="76">
        <f t="shared" si="206"/>
        <v>0</v>
      </c>
      <c r="M327" s="6"/>
      <c r="N327" s="6"/>
      <c r="O327" s="6"/>
      <c r="P327" s="6"/>
    </row>
    <row r="328" spans="1:16" ht="39" customHeight="1" x14ac:dyDescent="0.25">
      <c r="A328" s="40" t="s">
        <v>23</v>
      </c>
      <c r="B328" s="53"/>
      <c r="C328" s="89">
        <f t="shared" ref="C328:C329" si="214">D328+E328+F328</f>
        <v>0</v>
      </c>
      <c r="D328" s="89"/>
      <c r="E328" s="89"/>
      <c r="F328" s="89"/>
      <c r="G328" s="89">
        <f t="shared" si="143"/>
        <v>0</v>
      </c>
      <c r="H328" s="89"/>
      <c r="I328" s="89"/>
      <c r="J328" s="89"/>
      <c r="K328" s="89">
        <f t="shared" si="209"/>
        <v>0</v>
      </c>
      <c r="L328" s="76"/>
      <c r="M328" s="6"/>
      <c r="N328" s="6"/>
      <c r="O328" s="6"/>
      <c r="P328" s="6"/>
    </row>
    <row r="329" spans="1:16" ht="39" customHeight="1" x14ac:dyDescent="0.25">
      <c r="A329" s="39" t="s">
        <v>119</v>
      </c>
      <c r="B329" s="53">
        <v>909</v>
      </c>
      <c r="C329" s="89">
        <f t="shared" si="214"/>
        <v>500000</v>
      </c>
      <c r="D329" s="89"/>
      <c r="E329" s="89"/>
      <c r="F329" s="89">
        <v>500000</v>
      </c>
      <c r="G329" s="89">
        <f t="shared" si="143"/>
        <v>0</v>
      </c>
      <c r="H329" s="89"/>
      <c r="I329" s="89"/>
      <c r="J329" s="89"/>
      <c r="K329" s="89">
        <f t="shared" si="209"/>
        <v>-500000</v>
      </c>
      <c r="L329" s="76"/>
      <c r="M329" s="6"/>
      <c r="N329" s="6"/>
      <c r="O329" s="6"/>
      <c r="P329" s="6"/>
    </row>
    <row r="330" spans="1:16" ht="90.6" customHeight="1" x14ac:dyDescent="0.25">
      <c r="A330" s="24" t="s">
        <v>113</v>
      </c>
      <c r="B330" s="53"/>
      <c r="C330" s="89">
        <f>D330+E330+F330</f>
        <v>2000000</v>
      </c>
      <c r="D330" s="89">
        <f>D332</f>
        <v>0</v>
      </c>
      <c r="E330" s="89">
        <f t="shared" ref="E330:F330" si="215">E332</f>
        <v>0</v>
      </c>
      <c r="F330" s="89">
        <f t="shared" si="215"/>
        <v>2000000</v>
      </c>
      <c r="G330" s="89">
        <f t="shared" si="143"/>
        <v>0</v>
      </c>
      <c r="H330" s="89">
        <f>H332</f>
        <v>0</v>
      </c>
      <c r="I330" s="89">
        <f t="shared" ref="I330:J330" si="216">I332</f>
        <v>0</v>
      </c>
      <c r="J330" s="89">
        <f t="shared" si="216"/>
        <v>0</v>
      </c>
      <c r="K330" s="89">
        <f t="shared" si="209"/>
        <v>-2000000</v>
      </c>
      <c r="L330" s="76">
        <f t="shared" ref="L330:L332" si="217">G330/C330*100</f>
        <v>0</v>
      </c>
      <c r="M330" s="6"/>
      <c r="N330" s="6"/>
      <c r="O330" s="6"/>
      <c r="P330" s="6"/>
    </row>
    <row r="331" spans="1:16" ht="39" customHeight="1" x14ac:dyDescent="0.25">
      <c r="A331" s="40" t="s">
        <v>23</v>
      </c>
      <c r="B331" s="53"/>
      <c r="C331" s="89">
        <f t="shared" ref="C331:C332" si="218">D331+E331+F331</f>
        <v>0</v>
      </c>
      <c r="D331" s="89"/>
      <c r="E331" s="89"/>
      <c r="F331" s="89"/>
      <c r="G331" s="89">
        <f t="shared" si="143"/>
        <v>0</v>
      </c>
      <c r="H331" s="89"/>
      <c r="I331" s="89"/>
      <c r="J331" s="89"/>
      <c r="K331" s="89">
        <f t="shared" si="209"/>
        <v>0</v>
      </c>
      <c r="L331" s="76"/>
      <c r="M331" s="6"/>
      <c r="N331" s="6"/>
      <c r="O331" s="6"/>
      <c r="P331" s="6"/>
    </row>
    <row r="332" spans="1:16" ht="61.8" customHeight="1" x14ac:dyDescent="0.25">
      <c r="A332" s="39" t="s">
        <v>114</v>
      </c>
      <c r="B332" s="53">
        <v>909</v>
      </c>
      <c r="C332" s="89">
        <f t="shared" si="218"/>
        <v>2000000</v>
      </c>
      <c r="D332" s="89"/>
      <c r="E332" s="89"/>
      <c r="F332" s="89">
        <v>2000000</v>
      </c>
      <c r="G332" s="89">
        <f t="shared" si="143"/>
        <v>0</v>
      </c>
      <c r="H332" s="89"/>
      <c r="I332" s="89"/>
      <c r="J332" s="89"/>
      <c r="K332" s="89">
        <f t="shared" si="209"/>
        <v>-2000000</v>
      </c>
      <c r="L332" s="76">
        <f t="shared" si="217"/>
        <v>0</v>
      </c>
      <c r="M332" s="6"/>
      <c r="N332" s="6"/>
      <c r="O332" s="6"/>
      <c r="P332" s="6"/>
    </row>
    <row r="333" spans="1:16" ht="34.799999999999997" customHeight="1" x14ac:dyDescent="0.25">
      <c r="A333" s="50" t="s">
        <v>52</v>
      </c>
      <c r="B333" s="53"/>
      <c r="C333" s="91">
        <f t="shared" si="145"/>
        <v>200000</v>
      </c>
      <c r="D333" s="91">
        <f>D334+D337</f>
        <v>0</v>
      </c>
      <c r="E333" s="91">
        <f t="shared" ref="E333:F333" si="219">E334+E337</f>
        <v>0</v>
      </c>
      <c r="F333" s="91">
        <f t="shared" si="219"/>
        <v>200000</v>
      </c>
      <c r="G333" s="91">
        <f t="shared" si="143"/>
        <v>0</v>
      </c>
      <c r="H333" s="91">
        <f>H334+H337</f>
        <v>0</v>
      </c>
      <c r="I333" s="91">
        <f t="shared" ref="I333:J333" si="220">I334+I337</f>
        <v>0</v>
      </c>
      <c r="J333" s="91">
        <f t="shared" si="220"/>
        <v>0</v>
      </c>
      <c r="K333" s="91">
        <f t="shared" si="209"/>
        <v>-200000</v>
      </c>
      <c r="L333" s="76">
        <f t="shared" si="206"/>
        <v>0</v>
      </c>
      <c r="M333" s="6"/>
      <c r="N333" s="6"/>
      <c r="O333" s="6"/>
      <c r="P333" s="6"/>
    </row>
    <row r="334" spans="1:16" ht="74.400000000000006" customHeight="1" x14ac:dyDescent="0.25">
      <c r="A334" s="51" t="s">
        <v>240</v>
      </c>
      <c r="B334" s="36" t="s">
        <v>53</v>
      </c>
      <c r="C334" s="89">
        <f t="shared" si="145"/>
        <v>100000</v>
      </c>
      <c r="D334" s="89">
        <f>D336</f>
        <v>0</v>
      </c>
      <c r="E334" s="89">
        <f>E336</f>
        <v>0</v>
      </c>
      <c r="F334" s="89">
        <f>F336</f>
        <v>100000</v>
      </c>
      <c r="G334" s="89">
        <f t="shared" si="143"/>
        <v>0</v>
      </c>
      <c r="H334" s="89">
        <f>H336</f>
        <v>0</v>
      </c>
      <c r="I334" s="89">
        <f>I336</f>
        <v>0</v>
      </c>
      <c r="J334" s="89">
        <f>J336</f>
        <v>0</v>
      </c>
      <c r="K334" s="89">
        <f t="shared" si="209"/>
        <v>-100000</v>
      </c>
      <c r="L334" s="76">
        <f>G334/C334*100</f>
        <v>0</v>
      </c>
      <c r="M334" s="6"/>
      <c r="N334" s="6"/>
      <c r="O334" s="6"/>
      <c r="P334" s="6"/>
    </row>
    <row r="335" spans="1:16" ht="28.8" customHeight="1" x14ac:dyDescent="0.25">
      <c r="A335" s="52" t="s">
        <v>23</v>
      </c>
      <c r="B335" s="53"/>
      <c r="C335" s="89">
        <f t="shared" si="145"/>
        <v>0</v>
      </c>
      <c r="D335" s="89"/>
      <c r="E335" s="89"/>
      <c r="F335" s="89"/>
      <c r="G335" s="89">
        <f t="shared" si="143"/>
        <v>0</v>
      </c>
      <c r="H335" s="89"/>
      <c r="I335" s="89"/>
      <c r="J335" s="89"/>
      <c r="K335" s="89">
        <f t="shared" si="209"/>
        <v>0</v>
      </c>
      <c r="L335" s="76"/>
      <c r="M335" s="6"/>
      <c r="N335" s="6"/>
      <c r="O335" s="6"/>
      <c r="P335" s="6"/>
    </row>
    <row r="336" spans="1:16" ht="52.95" customHeight="1" x14ac:dyDescent="0.25">
      <c r="A336" s="52" t="s">
        <v>241</v>
      </c>
      <c r="B336" s="53">
        <v>909</v>
      </c>
      <c r="C336" s="89">
        <f t="shared" si="145"/>
        <v>100000</v>
      </c>
      <c r="D336" s="89"/>
      <c r="E336" s="89"/>
      <c r="F336" s="89">
        <v>100000</v>
      </c>
      <c r="G336" s="89">
        <f t="shared" si="143"/>
        <v>0</v>
      </c>
      <c r="H336" s="89"/>
      <c r="I336" s="89"/>
      <c r="J336" s="89"/>
      <c r="K336" s="89">
        <f t="shared" si="209"/>
        <v>-100000</v>
      </c>
      <c r="L336" s="76">
        <f>G336/C336*100</f>
        <v>0</v>
      </c>
      <c r="M336" s="6"/>
      <c r="N336" s="6"/>
      <c r="O336" s="6"/>
      <c r="P336" s="6"/>
    </row>
    <row r="337" spans="1:17" ht="131.4" customHeight="1" x14ac:dyDescent="0.25">
      <c r="A337" s="51" t="s">
        <v>242</v>
      </c>
      <c r="B337" s="36" t="s">
        <v>53</v>
      </c>
      <c r="C337" s="89">
        <f t="shared" si="145"/>
        <v>100000</v>
      </c>
      <c r="D337" s="89">
        <f>D339</f>
        <v>0</v>
      </c>
      <c r="E337" s="89">
        <f>E339</f>
        <v>0</v>
      </c>
      <c r="F337" s="89">
        <f>F339</f>
        <v>100000</v>
      </c>
      <c r="G337" s="89">
        <f t="shared" si="143"/>
        <v>0</v>
      </c>
      <c r="H337" s="89">
        <f>H339</f>
        <v>0</v>
      </c>
      <c r="I337" s="89">
        <f>I339</f>
        <v>0</v>
      </c>
      <c r="J337" s="89">
        <f>J339</f>
        <v>0</v>
      </c>
      <c r="K337" s="89">
        <f t="shared" si="209"/>
        <v>-100000</v>
      </c>
      <c r="L337" s="76"/>
      <c r="M337" s="6"/>
      <c r="N337" s="6"/>
      <c r="O337" s="6"/>
      <c r="P337" s="6"/>
    </row>
    <row r="338" spans="1:17" ht="30.6" customHeight="1" x14ac:dyDescent="0.25">
      <c r="A338" s="52" t="s">
        <v>23</v>
      </c>
      <c r="B338" s="53"/>
      <c r="C338" s="89">
        <f t="shared" si="145"/>
        <v>0</v>
      </c>
      <c r="D338" s="89"/>
      <c r="E338" s="89"/>
      <c r="F338" s="89"/>
      <c r="G338" s="89">
        <f t="shared" si="143"/>
        <v>0</v>
      </c>
      <c r="H338" s="89"/>
      <c r="I338" s="89"/>
      <c r="J338" s="89"/>
      <c r="K338" s="89">
        <f t="shared" si="209"/>
        <v>0</v>
      </c>
      <c r="L338" s="76"/>
      <c r="M338" s="6"/>
      <c r="N338" s="6"/>
      <c r="O338" s="6"/>
      <c r="P338" s="6"/>
    </row>
    <row r="339" spans="1:17" ht="52.95" customHeight="1" x14ac:dyDescent="0.25">
      <c r="A339" s="52" t="s">
        <v>243</v>
      </c>
      <c r="B339" s="53">
        <v>909</v>
      </c>
      <c r="C339" s="89">
        <f t="shared" si="145"/>
        <v>100000</v>
      </c>
      <c r="D339" s="89"/>
      <c r="E339" s="89"/>
      <c r="F339" s="89">
        <v>100000</v>
      </c>
      <c r="G339" s="89">
        <f t="shared" si="143"/>
        <v>0</v>
      </c>
      <c r="H339" s="89"/>
      <c r="I339" s="89"/>
      <c r="J339" s="89"/>
      <c r="K339" s="89">
        <f t="shared" si="209"/>
        <v>-100000</v>
      </c>
      <c r="L339" s="76"/>
      <c r="M339" s="6"/>
      <c r="N339" s="6"/>
      <c r="O339" s="6"/>
      <c r="P339" s="6"/>
    </row>
    <row r="340" spans="1:17" ht="52.95" customHeight="1" x14ac:dyDescent="0.25">
      <c r="A340" s="28" t="s">
        <v>55</v>
      </c>
      <c r="B340" s="25"/>
      <c r="C340" s="62">
        <f>C341</f>
        <v>2100000</v>
      </c>
      <c r="D340" s="62">
        <f t="shared" ref="D340:J341" si="221">D341</f>
        <v>0</v>
      </c>
      <c r="E340" s="62">
        <f t="shared" si="221"/>
        <v>0</v>
      </c>
      <c r="F340" s="62">
        <f t="shared" si="221"/>
        <v>2100000</v>
      </c>
      <c r="G340" s="62">
        <f t="shared" si="221"/>
        <v>0</v>
      </c>
      <c r="H340" s="62">
        <f>H341</f>
        <v>0</v>
      </c>
      <c r="I340" s="62">
        <f t="shared" si="221"/>
        <v>0</v>
      </c>
      <c r="J340" s="62">
        <f t="shared" si="221"/>
        <v>0</v>
      </c>
      <c r="K340" s="62">
        <f t="shared" si="209"/>
        <v>-2100000</v>
      </c>
      <c r="L340" s="75">
        <f>G340/C340*100</f>
        <v>0</v>
      </c>
      <c r="M340" s="6"/>
      <c r="N340" s="6"/>
      <c r="O340" s="6"/>
      <c r="P340" s="6"/>
    </row>
    <row r="341" spans="1:17" ht="52.95" customHeight="1" x14ac:dyDescent="0.25">
      <c r="A341" s="22" t="s">
        <v>56</v>
      </c>
      <c r="B341" s="30"/>
      <c r="C341" s="89">
        <f>C344</f>
        <v>2100000</v>
      </c>
      <c r="D341" s="89">
        <f>D342</f>
        <v>0</v>
      </c>
      <c r="E341" s="89">
        <f t="shared" si="221"/>
        <v>0</v>
      </c>
      <c r="F341" s="89">
        <f t="shared" si="221"/>
        <v>2100000</v>
      </c>
      <c r="G341" s="89">
        <f>G342</f>
        <v>0</v>
      </c>
      <c r="H341" s="89">
        <f>H342</f>
        <v>0</v>
      </c>
      <c r="I341" s="89">
        <f t="shared" si="221"/>
        <v>0</v>
      </c>
      <c r="J341" s="89">
        <f t="shared" si="221"/>
        <v>0</v>
      </c>
      <c r="K341" s="89">
        <f t="shared" si="209"/>
        <v>-2100000</v>
      </c>
      <c r="L341" s="76">
        <f>G341/C341*100</f>
        <v>0</v>
      </c>
      <c r="M341" s="6"/>
      <c r="N341" s="6"/>
      <c r="O341" s="6"/>
      <c r="P341" s="6"/>
    </row>
    <row r="342" spans="1:17" ht="81.599999999999994" customHeight="1" x14ac:dyDescent="0.25">
      <c r="A342" s="57" t="s">
        <v>115</v>
      </c>
      <c r="B342" s="53" t="s">
        <v>12</v>
      </c>
      <c r="C342" s="89">
        <f>D342+E342+F342</f>
        <v>2100000</v>
      </c>
      <c r="D342" s="89">
        <f>D344</f>
        <v>0</v>
      </c>
      <c r="E342" s="89">
        <f>E344</f>
        <v>0</v>
      </c>
      <c r="F342" s="89">
        <f>F344</f>
        <v>2100000</v>
      </c>
      <c r="G342" s="89">
        <f>H342+I342+J342</f>
        <v>0</v>
      </c>
      <c r="H342" s="89">
        <f>H343</f>
        <v>0</v>
      </c>
      <c r="I342" s="89">
        <f>I343</f>
        <v>0</v>
      </c>
      <c r="J342" s="89">
        <f>J343</f>
        <v>0</v>
      </c>
      <c r="K342" s="89">
        <f t="shared" si="209"/>
        <v>-2100000</v>
      </c>
      <c r="L342" s="76">
        <f>G342/C342*100</f>
        <v>0</v>
      </c>
      <c r="M342" s="6"/>
      <c r="N342" s="6"/>
      <c r="O342" s="6"/>
      <c r="P342" s="6"/>
    </row>
    <row r="343" spans="1:17" ht="40.799999999999997" customHeight="1" x14ac:dyDescent="0.25">
      <c r="A343" s="56" t="s">
        <v>23</v>
      </c>
      <c r="B343" s="53"/>
      <c r="C343" s="89"/>
      <c r="D343" s="89"/>
      <c r="E343" s="89"/>
      <c r="F343" s="89"/>
      <c r="G343" s="89"/>
      <c r="H343" s="89"/>
      <c r="I343" s="89"/>
      <c r="J343" s="89"/>
      <c r="K343" s="89"/>
      <c r="L343" s="76"/>
      <c r="M343" s="6"/>
      <c r="N343" s="6"/>
      <c r="O343" s="6"/>
      <c r="P343" s="6"/>
    </row>
    <row r="344" spans="1:17" ht="52.95" customHeight="1" x14ac:dyDescent="0.25">
      <c r="A344" s="56" t="s">
        <v>130</v>
      </c>
      <c r="B344" s="53">
        <v>909</v>
      </c>
      <c r="C344" s="89">
        <f t="shared" si="145"/>
        <v>2100000</v>
      </c>
      <c r="D344" s="89"/>
      <c r="E344" s="89"/>
      <c r="F344" s="89">
        <v>2100000</v>
      </c>
      <c r="G344" s="89">
        <f t="shared" si="143"/>
        <v>0</v>
      </c>
      <c r="H344" s="89"/>
      <c r="I344" s="89"/>
      <c r="J344" s="89"/>
      <c r="K344" s="89">
        <f t="shared" si="209"/>
        <v>-2100000</v>
      </c>
      <c r="L344" s="76">
        <f>G344/C344*100</f>
        <v>0</v>
      </c>
      <c r="M344" s="6"/>
      <c r="N344" s="6"/>
      <c r="O344" s="6"/>
      <c r="P344" s="6"/>
    </row>
    <row r="345" spans="1:17" ht="34.5" customHeight="1" x14ac:dyDescent="0.25">
      <c r="A345" s="28" t="s">
        <v>14</v>
      </c>
      <c r="B345" s="28"/>
      <c r="C345" s="62">
        <f>C346</f>
        <v>3410000</v>
      </c>
      <c r="D345" s="62">
        <f>D346</f>
        <v>0</v>
      </c>
      <c r="E345" s="62">
        <f t="shared" ref="E345:F345" si="222">E346</f>
        <v>0</v>
      </c>
      <c r="F345" s="62">
        <f t="shared" si="222"/>
        <v>3410000</v>
      </c>
      <c r="G345" s="62">
        <f>G346</f>
        <v>3041185.15</v>
      </c>
      <c r="H345" s="62">
        <f>H346</f>
        <v>0</v>
      </c>
      <c r="I345" s="62">
        <f t="shared" ref="I345:J345" si="223">I346</f>
        <v>0</v>
      </c>
      <c r="J345" s="62">
        <f t="shared" si="223"/>
        <v>3041185.15</v>
      </c>
      <c r="K345" s="62">
        <f t="shared" si="209"/>
        <v>-368814.85000000009</v>
      </c>
      <c r="L345" s="75">
        <f>G345/C345*100</f>
        <v>89.184315249266859</v>
      </c>
    </row>
    <row r="346" spans="1:17" ht="25.5" customHeight="1" x14ac:dyDescent="0.25">
      <c r="A346" s="22" t="s">
        <v>36</v>
      </c>
      <c r="B346" s="30"/>
      <c r="C346" s="90">
        <f>D346+E346+F346</f>
        <v>3410000</v>
      </c>
      <c r="D346" s="91">
        <f>D347+D351</f>
        <v>0</v>
      </c>
      <c r="E346" s="91">
        <f t="shared" ref="E346:F346" si="224">E347+E351</f>
        <v>0</v>
      </c>
      <c r="F346" s="91">
        <f t="shared" si="224"/>
        <v>3410000</v>
      </c>
      <c r="G346" s="91">
        <f t="shared" ref="G346:G353" si="225">H346+I346+J346</f>
        <v>3041185.15</v>
      </c>
      <c r="H346" s="91">
        <f>H347+H351</f>
        <v>0</v>
      </c>
      <c r="I346" s="91">
        <f t="shared" ref="I346:J346" si="226">I347+I351</f>
        <v>0</v>
      </c>
      <c r="J346" s="91">
        <f t="shared" si="226"/>
        <v>3041185.15</v>
      </c>
      <c r="K346" s="90">
        <f t="shared" si="209"/>
        <v>-368814.85000000009</v>
      </c>
      <c r="L346" s="88">
        <f>G346/C346*100</f>
        <v>89.184315249266859</v>
      </c>
    </row>
    <row r="347" spans="1:17" ht="58.95" customHeight="1" x14ac:dyDescent="0.25">
      <c r="A347" s="24" t="s">
        <v>27</v>
      </c>
      <c r="B347" s="36" t="s">
        <v>53</v>
      </c>
      <c r="C347" s="89">
        <f>D347+E347+F347</f>
        <v>200000</v>
      </c>
      <c r="D347" s="89">
        <f>D349+D350</f>
        <v>0</v>
      </c>
      <c r="E347" s="89">
        <f t="shared" ref="E347:F347" si="227">E349+E350</f>
        <v>0</v>
      </c>
      <c r="F347" s="89">
        <f t="shared" si="227"/>
        <v>200000</v>
      </c>
      <c r="G347" s="89">
        <f t="shared" si="225"/>
        <v>0</v>
      </c>
      <c r="H347" s="89">
        <f>H349+H350</f>
        <v>0</v>
      </c>
      <c r="I347" s="89">
        <f t="shared" ref="I347:J347" si="228">I349+I350</f>
        <v>0</v>
      </c>
      <c r="J347" s="89">
        <f t="shared" si="228"/>
        <v>0</v>
      </c>
      <c r="K347" s="89">
        <f t="shared" si="209"/>
        <v>-200000</v>
      </c>
      <c r="L347" s="85">
        <f>G347/C347*100</f>
        <v>0</v>
      </c>
      <c r="M347" s="16"/>
      <c r="N347" s="16"/>
      <c r="O347" s="16"/>
      <c r="P347" s="16"/>
      <c r="Q347" s="16"/>
    </row>
    <row r="348" spans="1:17" ht="30" customHeight="1" x14ac:dyDescent="0.25">
      <c r="A348" s="40" t="s">
        <v>26</v>
      </c>
      <c r="B348" s="53"/>
      <c r="C348" s="89">
        <f t="shared" ref="C348:C353" si="229">D348+E348+F348</f>
        <v>0</v>
      </c>
      <c r="D348" s="89"/>
      <c r="E348" s="89"/>
      <c r="F348" s="89"/>
      <c r="G348" s="89">
        <f t="shared" si="225"/>
        <v>0</v>
      </c>
      <c r="H348" s="89"/>
      <c r="I348" s="89"/>
      <c r="J348" s="89"/>
      <c r="K348" s="89">
        <f t="shared" si="209"/>
        <v>0</v>
      </c>
      <c r="L348" s="85"/>
      <c r="M348" s="16"/>
      <c r="N348" s="16"/>
      <c r="O348" s="16"/>
      <c r="P348" s="16"/>
      <c r="Q348" s="16"/>
    </row>
    <row r="349" spans="1:17" ht="57" customHeight="1" x14ac:dyDescent="0.25">
      <c r="A349" s="40" t="s">
        <v>66</v>
      </c>
      <c r="B349" s="53">
        <v>909</v>
      </c>
      <c r="C349" s="89">
        <f t="shared" si="229"/>
        <v>100000</v>
      </c>
      <c r="D349" s="89"/>
      <c r="E349" s="89"/>
      <c r="F349" s="89">
        <v>100000</v>
      </c>
      <c r="G349" s="89">
        <f t="shared" si="225"/>
        <v>0</v>
      </c>
      <c r="H349" s="89"/>
      <c r="I349" s="89"/>
      <c r="J349" s="89"/>
      <c r="K349" s="89">
        <f t="shared" si="209"/>
        <v>-100000</v>
      </c>
      <c r="L349" s="85">
        <f>G349/C349*100</f>
        <v>0</v>
      </c>
      <c r="M349" s="16"/>
      <c r="N349" s="16"/>
      <c r="O349" s="16"/>
      <c r="P349" s="16"/>
      <c r="Q349" s="16"/>
    </row>
    <row r="350" spans="1:17" ht="43.2" customHeight="1" x14ac:dyDescent="0.25">
      <c r="A350" s="39" t="s">
        <v>116</v>
      </c>
      <c r="B350" s="53">
        <v>909</v>
      </c>
      <c r="C350" s="89">
        <f t="shared" si="229"/>
        <v>100000</v>
      </c>
      <c r="D350" s="89"/>
      <c r="E350" s="89"/>
      <c r="F350" s="89">
        <v>100000</v>
      </c>
      <c r="G350" s="89">
        <f t="shared" si="225"/>
        <v>0</v>
      </c>
      <c r="H350" s="89"/>
      <c r="I350" s="89"/>
      <c r="J350" s="89"/>
      <c r="K350" s="89">
        <f t="shared" si="209"/>
        <v>-100000</v>
      </c>
      <c r="L350" s="85">
        <f t="shared" ref="L350:L354" si="230">G350/C350*100</f>
        <v>0</v>
      </c>
      <c r="M350" s="16"/>
      <c r="N350" s="16"/>
      <c r="O350" s="16"/>
      <c r="P350" s="16"/>
      <c r="Q350" s="16"/>
    </row>
    <row r="351" spans="1:17" ht="124.2" customHeight="1" x14ac:dyDescent="0.25">
      <c r="A351" s="51" t="s">
        <v>73</v>
      </c>
      <c r="B351" s="36" t="s">
        <v>53</v>
      </c>
      <c r="C351" s="89">
        <f t="shared" si="229"/>
        <v>3210000</v>
      </c>
      <c r="D351" s="89">
        <f>D353</f>
        <v>0</v>
      </c>
      <c r="E351" s="89">
        <f>E353</f>
        <v>0</v>
      </c>
      <c r="F351" s="89">
        <f>F353</f>
        <v>3210000</v>
      </c>
      <c r="G351" s="89">
        <f t="shared" si="225"/>
        <v>3041185.15</v>
      </c>
      <c r="H351" s="89">
        <f>H353</f>
        <v>0</v>
      </c>
      <c r="I351" s="89">
        <f>I353</f>
        <v>0</v>
      </c>
      <c r="J351" s="89">
        <f>J353</f>
        <v>3041185.15</v>
      </c>
      <c r="K351" s="89">
        <f t="shared" si="209"/>
        <v>-168814.85000000009</v>
      </c>
      <c r="L351" s="85">
        <f t="shared" si="230"/>
        <v>94.740970404984424</v>
      </c>
      <c r="M351" s="16"/>
      <c r="N351" s="16"/>
      <c r="O351" s="16"/>
      <c r="P351" s="16"/>
      <c r="Q351" s="16"/>
    </row>
    <row r="352" spans="1:17" ht="33.6" customHeight="1" x14ac:dyDescent="0.25">
      <c r="A352" s="56" t="s">
        <v>23</v>
      </c>
      <c r="B352" s="53"/>
      <c r="C352" s="89">
        <f t="shared" si="229"/>
        <v>0</v>
      </c>
      <c r="D352" s="89"/>
      <c r="E352" s="89"/>
      <c r="F352" s="89"/>
      <c r="G352" s="89">
        <f t="shared" si="225"/>
        <v>0</v>
      </c>
      <c r="H352" s="89"/>
      <c r="I352" s="89"/>
      <c r="J352" s="89"/>
      <c r="K352" s="89">
        <f t="shared" si="209"/>
        <v>0</v>
      </c>
      <c r="L352" s="85"/>
      <c r="M352" s="16"/>
      <c r="N352" s="16"/>
      <c r="O352" s="16"/>
      <c r="P352" s="16"/>
      <c r="Q352" s="16"/>
    </row>
    <row r="353" spans="1:17" ht="51" customHeight="1" x14ac:dyDescent="0.25">
      <c r="A353" s="40" t="s">
        <v>160</v>
      </c>
      <c r="B353" s="53">
        <v>909</v>
      </c>
      <c r="C353" s="89">
        <f t="shared" si="229"/>
        <v>3210000</v>
      </c>
      <c r="D353" s="89"/>
      <c r="E353" s="89"/>
      <c r="F353" s="89">
        <v>3210000</v>
      </c>
      <c r="G353" s="89">
        <f t="shared" si="225"/>
        <v>3041185.15</v>
      </c>
      <c r="H353" s="89"/>
      <c r="I353" s="89"/>
      <c r="J353" s="89">
        <v>3041185.15</v>
      </c>
      <c r="K353" s="89">
        <f t="shared" si="209"/>
        <v>-168814.85000000009</v>
      </c>
      <c r="L353" s="85">
        <f t="shared" si="230"/>
        <v>94.740970404984424</v>
      </c>
      <c r="M353" s="16"/>
      <c r="N353" s="16"/>
      <c r="O353" s="16"/>
      <c r="P353" s="16"/>
      <c r="Q353" s="16"/>
    </row>
    <row r="354" spans="1:17" s="4" customFormat="1" ht="55.2" customHeight="1" x14ac:dyDescent="0.4">
      <c r="A354" s="41" t="s">
        <v>38</v>
      </c>
      <c r="B354" s="12"/>
      <c r="C354" s="62">
        <f t="shared" ref="C354:J354" si="231">C9+C15+C150+C232+C340+C345</f>
        <v>3212688640</v>
      </c>
      <c r="D354" s="62">
        <f t="shared" si="231"/>
        <v>2481448220</v>
      </c>
      <c r="E354" s="62">
        <f t="shared" si="231"/>
        <v>331974320</v>
      </c>
      <c r="F354" s="62">
        <f t="shared" si="231"/>
        <v>399266100</v>
      </c>
      <c r="G354" s="62">
        <f t="shared" si="231"/>
        <v>543882405.83000004</v>
      </c>
      <c r="H354" s="62">
        <f t="shared" si="231"/>
        <v>393007135.63999999</v>
      </c>
      <c r="I354" s="62">
        <f t="shared" si="231"/>
        <v>47608487.270000003</v>
      </c>
      <c r="J354" s="62">
        <f t="shared" si="231"/>
        <v>103266782.92</v>
      </c>
      <c r="K354" s="62">
        <f t="shared" si="209"/>
        <v>-2668806234.1700001</v>
      </c>
      <c r="L354" s="86">
        <f t="shared" si="230"/>
        <v>16.929197528148883</v>
      </c>
    </row>
    <row r="355" spans="1:17" ht="19.8" customHeight="1" x14ac:dyDescent="0.45">
      <c r="A355" s="13"/>
      <c r="B355" s="13"/>
      <c r="C355" s="37"/>
      <c r="D355" s="13"/>
      <c r="E355" s="13"/>
      <c r="F355" s="13"/>
      <c r="G355" s="45"/>
      <c r="H355" s="13"/>
      <c r="I355" s="13"/>
      <c r="J355" s="13"/>
      <c r="K355" s="13"/>
      <c r="L355" s="13"/>
    </row>
    <row r="356" spans="1:17" ht="21.45" customHeight="1" x14ac:dyDescent="0.4">
      <c r="A356" s="13"/>
      <c r="B356" s="13"/>
      <c r="C356" s="96"/>
      <c r="D356" s="13"/>
      <c r="E356" s="13"/>
      <c r="F356" s="13"/>
      <c r="G356" s="13"/>
      <c r="H356" s="13"/>
      <c r="I356" s="13"/>
      <c r="J356" s="13"/>
      <c r="K356" s="13"/>
      <c r="L356" s="13"/>
    </row>
    <row r="357" spans="1:17" ht="24.75" customHeight="1" x14ac:dyDescent="0.35">
      <c r="A357" s="14"/>
      <c r="B357" s="13"/>
      <c r="C357" s="114" t="s">
        <v>1</v>
      </c>
      <c r="D357" s="114" t="s">
        <v>19</v>
      </c>
      <c r="E357" s="114" t="s">
        <v>18</v>
      </c>
      <c r="F357" s="119" t="s">
        <v>20</v>
      </c>
      <c r="G357" s="120"/>
      <c r="H357" s="13"/>
      <c r="I357" s="13"/>
      <c r="J357" s="13"/>
      <c r="K357" s="13"/>
      <c r="L357" s="13"/>
    </row>
    <row r="358" spans="1:17" ht="23.25" customHeight="1" x14ac:dyDescent="0.25">
      <c r="A358" s="13"/>
      <c r="B358" s="13"/>
      <c r="C358" s="115"/>
      <c r="D358" s="115"/>
      <c r="E358" s="115"/>
      <c r="F358" s="11" t="s">
        <v>21</v>
      </c>
      <c r="G358" s="11" t="s">
        <v>22</v>
      </c>
      <c r="H358" s="13"/>
      <c r="I358" s="13"/>
      <c r="J358" s="13"/>
      <c r="K358" s="13"/>
      <c r="L358" s="13"/>
    </row>
    <row r="359" spans="1:17" ht="23.55" customHeight="1" x14ac:dyDescent="0.4">
      <c r="A359" s="13"/>
      <c r="B359" s="15"/>
      <c r="C359" s="19"/>
      <c r="D359" s="46">
        <f>C354</f>
        <v>3212688640</v>
      </c>
      <c r="E359" s="46">
        <f>G354</f>
        <v>543882405.83000004</v>
      </c>
      <c r="F359" s="46">
        <f>E359-D359</f>
        <v>-2668806234.1700001</v>
      </c>
      <c r="G359" s="20">
        <f>E359/D359*100</f>
        <v>16.929197528148883</v>
      </c>
      <c r="H359" s="13"/>
      <c r="I359" s="13"/>
      <c r="J359" s="13"/>
      <c r="K359" s="13"/>
      <c r="L359" s="13"/>
    </row>
    <row r="360" spans="1:17" ht="18" customHeight="1" x14ac:dyDescent="0.4">
      <c r="A360" s="13"/>
      <c r="B360" s="13"/>
      <c r="C360" s="19" t="s">
        <v>23</v>
      </c>
      <c r="D360" s="46"/>
      <c r="E360" s="46"/>
      <c r="F360" s="46">
        <f>E360-D360</f>
        <v>0</v>
      </c>
      <c r="G360" s="20"/>
      <c r="H360" s="13"/>
      <c r="I360" s="13"/>
      <c r="J360" s="13"/>
      <c r="K360" s="13"/>
      <c r="L360" s="13"/>
    </row>
    <row r="361" spans="1:17" ht="22.8" customHeight="1" x14ac:dyDescent="0.4">
      <c r="A361" s="13"/>
      <c r="B361" s="13"/>
      <c r="C361" s="21" t="s">
        <v>3</v>
      </c>
      <c r="D361" s="47">
        <f>D354</f>
        <v>2481448220</v>
      </c>
      <c r="E361" s="46">
        <f>H354</f>
        <v>393007135.63999999</v>
      </c>
      <c r="F361" s="46">
        <f>E361-D361</f>
        <v>-2088441084.3600001</v>
      </c>
      <c r="G361" s="20">
        <f>E361/D361*100</f>
        <v>15.837813276635689</v>
      </c>
      <c r="H361" s="13"/>
      <c r="I361" s="13"/>
      <c r="J361" s="13"/>
      <c r="K361" s="13"/>
      <c r="L361" s="13"/>
    </row>
    <row r="362" spans="1:17" ht="22.35" customHeight="1" x14ac:dyDescent="0.4">
      <c r="A362" s="13"/>
      <c r="B362" s="13"/>
      <c r="C362" s="21" t="s">
        <v>4</v>
      </c>
      <c r="D362" s="47">
        <f>E354</f>
        <v>331974320</v>
      </c>
      <c r="E362" s="46">
        <f>I354</f>
        <v>47608487.270000003</v>
      </c>
      <c r="F362" s="46">
        <f>E362-D362</f>
        <v>-284365832.73000002</v>
      </c>
      <c r="G362" s="20">
        <f>E362/D362*100</f>
        <v>14.341015073093608</v>
      </c>
      <c r="H362" s="13"/>
      <c r="I362" s="13"/>
      <c r="J362" s="13"/>
      <c r="K362" s="13"/>
      <c r="L362" s="13"/>
    </row>
    <row r="363" spans="1:17" ht="23.55" customHeight="1" x14ac:dyDescent="0.4">
      <c r="B363" s="13"/>
      <c r="C363" s="21" t="s">
        <v>5</v>
      </c>
      <c r="D363" s="47">
        <f>F354</f>
        <v>399266100</v>
      </c>
      <c r="E363" s="46">
        <f>J354</f>
        <v>103266782.92</v>
      </c>
      <c r="F363" s="46">
        <f>E363-D363</f>
        <v>-295999317.07999998</v>
      </c>
      <c r="G363" s="20">
        <f>E363/D363*100</f>
        <v>25.864149979174289</v>
      </c>
      <c r="H363" s="13"/>
      <c r="I363" s="13"/>
      <c r="J363" s="13"/>
      <c r="K363" s="13"/>
      <c r="L363" s="13"/>
    </row>
    <row r="364" spans="1:17" ht="17.399999999999999" x14ac:dyDescent="0.3">
      <c r="A364" s="5"/>
      <c r="F364" s="113"/>
      <c r="G364" s="113"/>
    </row>
    <row r="365" spans="1:17" ht="25.2" x14ac:dyDescent="0.45">
      <c r="A365" s="42" t="s">
        <v>276</v>
      </c>
      <c r="B365" s="42"/>
      <c r="C365" s="42"/>
      <c r="D365" s="42"/>
      <c r="E365" s="42"/>
      <c r="F365" s="43" t="s">
        <v>277</v>
      </c>
      <c r="G365" s="7"/>
    </row>
    <row r="366" spans="1:17" ht="20.399999999999999" x14ac:dyDescent="0.35">
      <c r="A366" s="13"/>
      <c r="B366" s="13"/>
      <c r="C366" s="13"/>
      <c r="D366" s="13"/>
      <c r="E366" s="13"/>
      <c r="F366" s="13"/>
      <c r="G366" s="8"/>
    </row>
    <row r="367" spans="1:17" ht="21" x14ac:dyDescent="0.4">
      <c r="A367" s="44" t="s">
        <v>39</v>
      </c>
    </row>
    <row r="369" spans="1:7" ht="17.399999999999999" x14ac:dyDescent="0.3">
      <c r="A369" s="5"/>
      <c r="F369" s="95"/>
      <c r="G369" s="95"/>
    </row>
  </sheetData>
  <mergeCells count="18">
    <mergeCell ref="A1:L1"/>
    <mergeCell ref="A2:L2"/>
    <mergeCell ref="A4:L4"/>
    <mergeCell ref="A5:A7"/>
    <mergeCell ref="B5:B7"/>
    <mergeCell ref="C5:F5"/>
    <mergeCell ref="G5:J5"/>
    <mergeCell ref="K5:K7"/>
    <mergeCell ref="L5:L7"/>
    <mergeCell ref="C6:C7"/>
    <mergeCell ref="F364:G364"/>
    <mergeCell ref="D6:F6"/>
    <mergeCell ref="G6:G7"/>
    <mergeCell ref="H6:J6"/>
    <mergeCell ref="C357:C358"/>
    <mergeCell ref="D357:D358"/>
    <mergeCell ref="E357:E358"/>
    <mergeCell ref="F357:G357"/>
  </mergeCells>
  <pageMargins left="0.70866141732283472" right="0.15748031496062992" top="0.94488188976377963" bottom="0.43307086614173229" header="0.47244094488188981" footer="0.35433070866141736"/>
  <pageSetup paperSize="9" scale="40" fitToHeight="5" orientation="landscape" r:id="rId1"/>
  <headerFooter alignWithMargins="0">
    <oddHeader>&amp;R&amp;"Arial Cyr,полужирный"&amp;18Страница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01.08.2018г. (руб)</vt:lpstr>
      <vt:lpstr>'на 01.08.2018г. (руб)'!Заголовки_для_печати</vt:lpstr>
      <vt:lpstr>'на 01.08.2018г. (руб)'!Область_печати</vt:lpstr>
    </vt:vector>
  </TitlesOfParts>
  <Company>gorfin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116-V</dc:creator>
  <cp:lastModifiedBy>finup05</cp:lastModifiedBy>
  <cp:lastPrinted>2018-08-01T11:01:12Z</cp:lastPrinted>
  <dcterms:created xsi:type="dcterms:W3CDTF">2007-01-23T06:19:47Z</dcterms:created>
  <dcterms:modified xsi:type="dcterms:W3CDTF">2018-08-02T09:06:56Z</dcterms:modified>
</cp:coreProperties>
</file>