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activeTab="0"/>
  </bookViews>
  <sheets>
    <sheet name="01.02.2011(руб)" sheetId="1" r:id="rId1"/>
    <sheet name="01.02.2011(т,руб)" sheetId="2" r:id="rId2"/>
  </sheets>
  <definedNames>
    <definedName name="_xlnm.Print_Titles" localSheetId="0">'01.02.2011(руб)'!$5:$8</definedName>
    <definedName name="_xlnm.Print_Titles" localSheetId="1">'01.02.2011(т,руб)'!$5:$8</definedName>
    <definedName name="_xlnm.Print_Area" localSheetId="0">'01.02.2011(руб)'!$A$1:$L$48</definedName>
    <definedName name="_xlnm.Print_Area" localSheetId="1">'01.02.2011(т,руб)'!$A$1:$L$51</definedName>
  </definedNames>
  <calcPr fullCalcOnLoad="1"/>
</workbook>
</file>

<file path=xl/sharedStrings.xml><?xml version="1.0" encoding="utf-8"?>
<sst xmlns="http://schemas.openxmlformats.org/spreadsheetml/2006/main" count="171" uniqueCount="62">
  <si>
    <r>
      <t xml:space="preserve">Переселение граждан из ветхого и аварийного жилого фонда                          </t>
    </r>
    <r>
      <rPr>
        <b/>
        <i/>
        <sz val="12"/>
        <rFont val="Arial Cyr"/>
        <family val="0"/>
      </rPr>
      <t>05 01 0980202 500 310</t>
    </r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</si>
  <si>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</si>
  <si>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</si>
  <si>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</si>
  <si>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</si>
  <si>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</si>
  <si>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</si>
  <si>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</si>
  <si>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</si>
  <si>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</si>
  <si>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</si>
  <si>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СОЦИАЛЬНАЯ ПОЛИТИКА - ВСЕГО</t>
  </si>
  <si>
    <t>ИТОГО ЗА ГОД ПО АДРЕСНОЙ ИНВЕСТИЦИОННОЙ ПРОГРАММЕ</t>
  </si>
  <si>
    <t xml:space="preserve">     Жилищное хозяйство</t>
  </si>
  <si>
    <t xml:space="preserve">      Дорожное хозяйство</t>
  </si>
  <si>
    <t>ОБЩЕГОСУДАРСТВЕННЫЕ ВОПРОСЫ - ВСЕГО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</si>
  <si>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</si>
  <si>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r>
      <t xml:space="preserve">Рекультивация действующего полигона ТБО для муниципальных нужд                      </t>
    </r>
    <r>
      <rPr>
        <b/>
        <i/>
        <sz val="12"/>
        <rFont val="Arial Cyr"/>
        <family val="0"/>
      </rPr>
      <t>05 02 1020102 003 310</t>
    </r>
  </si>
  <si>
    <t xml:space="preserve">     Благоустройство</t>
  </si>
  <si>
    <t xml:space="preserve">      Социальное обеспечение населения</t>
  </si>
  <si>
    <t>Наименование расходов</t>
  </si>
  <si>
    <r>
      <t xml:space="preserve">Строительство многофункционального центра по представлению государственных и муниципальных услуг                                                                             </t>
    </r>
    <r>
      <rPr>
        <b/>
        <i/>
        <sz val="12"/>
        <rFont val="Arial Cyp"/>
        <family val="0"/>
      </rPr>
      <t xml:space="preserve"> 01 04 0021300 500 310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</si>
  <si>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                       </t>
    </r>
    <r>
      <rPr>
        <b/>
        <i/>
        <sz val="12"/>
        <rFont val="Arial Cyp"/>
        <family val="0"/>
      </rPr>
      <t>04 09 5226419 003 310</t>
    </r>
  </si>
  <si>
    <t>(тыс.рублей)</t>
  </si>
  <si>
    <t xml:space="preserve">Начальник                                                                            </t>
  </si>
  <si>
    <t>Отклонение от плана на</t>
  </si>
  <si>
    <t>год</t>
  </si>
  <si>
    <t>% вып. плана к плану на</t>
  </si>
  <si>
    <t>Н.Р.Чижанова</t>
  </si>
  <si>
    <t>Информация</t>
  </si>
  <si>
    <t>Главные распорядители и получатели средств бюджета</t>
  </si>
  <si>
    <t xml:space="preserve">УАиГ </t>
  </si>
  <si>
    <t>МУ «УЖКХиБ»</t>
  </si>
  <si>
    <t>(рублей)</t>
  </si>
  <si>
    <r>
      <t xml:space="preserve">Строительство жилья для детей-сирот                                                                      </t>
    </r>
    <r>
      <rPr>
        <b/>
        <i/>
        <sz val="12"/>
        <color indexed="8"/>
        <rFont val="Aria Cypl"/>
        <family val="0"/>
      </rPr>
      <t>10 03 5053600 003 310</t>
    </r>
  </si>
  <si>
    <t>Лукина С.А.    23-51-32</t>
  </si>
  <si>
    <r>
      <t xml:space="preserve">Строительство автомобильной  дороги №30 по ул. Коммунальная  слобода до ул. Пирогова (участок №4)                                                             </t>
    </r>
    <r>
      <rPr>
        <b/>
        <i/>
        <sz val="12"/>
        <rFont val="Arial Cyp"/>
        <family val="0"/>
      </rPr>
      <t>04 09 5226420 003 310</t>
    </r>
  </si>
  <si>
    <t>об исполнении инвестиционной программы г.Чебоксары на 01.02.2011 года</t>
  </si>
  <si>
    <t>План на 2011 год</t>
  </si>
  <si>
    <t>Кассовые расходы за январь 2011 года</t>
  </si>
  <si>
    <r>
      <t xml:space="preserve">Реконструкция II очереди ул.Калинина  от ул.Николаева до Калининского моста в г.Чебоксары. III этап-от ул.Текстильщиков до Калининского моста.                                      </t>
    </r>
    <r>
      <rPr>
        <b/>
        <i/>
        <sz val="12"/>
        <rFont val="Arial Cyp"/>
        <family val="0"/>
      </rPr>
      <t>04 09 3150201 003 310</t>
    </r>
  </si>
  <si>
    <r>
      <t xml:space="preserve">Строительство жилья  для граждан по решению судов                                    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</si>
  <si>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                                    </t>
    </r>
    <r>
      <rPr>
        <b/>
        <i/>
        <sz val="12"/>
        <color indexed="8"/>
        <rFont val="Arial"/>
        <family val="2"/>
      </rPr>
      <t>05 01 5220700 003 310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</si>
  <si>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(вторая очередь)  </t>
    </r>
    <r>
      <rPr>
        <b/>
        <i/>
        <sz val="12"/>
        <rFont val="Arial Cyp"/>
        <family val="0"/>
      </rPr>
      <t xml:space="preserve"> 04 09 5226421 003 310</t>
    </r>
  </si>
  <si>
    <r>
      <t xml:space="preserve">Реконструкция II очереди ул.Калинина  от ул.Николаева до Калининского моста в г.Чебоксары.II этап - от Молодежного переулка до ул.Текстильщиков, г.Чебоксары        </t>
    </r>
    <r>
      <rPr>
        <b/>
        <i/>
        <sz val="12"/>
        <rFont val="Arial Cyp"/>
        <family val="0"/>
      </rPr>
      <t>04 09 5226423 003 31</t>
    </r>
  </si>
  <si>
    <r>
      <t xml:space="preserve">Ремонт Эгерского бульвара (от ул.Кукшумской до пр.Мира) г.Чебоксары                                                                                 </t>
    </r>
    <r>
      <rPr>
        <b/>
        <i/>
        <sz val="12"/>
        <rFont val="Arial Cyr"/>
        <family val="0"/>
      </rPr>
      <t>05 03 3150201 500 225</t>
    </r>
  </si>
  <si>
    <r>
      <t xml:space="preserve">Ремонт автодороги по пр.И.Яковлева на участке от Привокзальной площади до кольца пр.9-ой Пятилетки    </t>
    </r>
    <r>
      <rPr>
        <b/>
        <i/>
        <sz val="12"/>
        <rFont val="Arial Cyr"/>
        <family val="0"/>
      </rPr>
      <t>05 03 3150201 500 225</t>
    </r>
  </si>
  <si>
    <t xml:space="preserve">     Другие вопросы в области жилищно-коммунального хозяйства</t>
  </si>
  <si>
    <r>
      <t xml:space="preserve">Полигон твердых бытовых отходов (Чувашская Республика г. Новочебоксарск, ул.Промышленная)   </t>
    </r>
    <r>
      <rPr>
        <b/>
        <i/>
        <sz val="12"/>
        <rFont val="Arial Cyr"/>
        <family val="0"/>
      </rPr>
      <t>05 05 1020102 003 310</t>
    </r>
  </si>
  <si>
    <r>
      <t xml:space="preserve">Переустройство здания лицей – интернат им. Г.С.Лебедева по ул. Шумилова под детский сад на 180 мест (МДОУ №106) г.Чебоксары </t>
    </r>
    <r>
      <rPr>
        <b/>
        <i/>
        <sz val="12"/>
        <rFont val="Arial Cyr"/>
        <family val="0"/>
      </rPr>
      <t>07 01 1020102 003 310</t>
    </r>
  </si>
  <si>
    <r>
      <t xml:space="preserve">Переустройство здания и проведение инженерного и технического обследования несущих конструкций здания вечерней общеобразовательной школы № 2 по ул. Фруктовая, 31а  под детский сад на 95 мест                           </t>
    </r>
    <r>
      <rPr>
        <b/>
        <i/>
        <sz val="12"/>
        <rFont val="Arial Cyr"/>
        <family val="0"/>
      </rPr>
      <t xml:space="preserve">  07 01 1020102 003 310</t>
    </r>
  </si>
  <si>
    <r>
      <t xml:space="preserve">Строительство дошкольного образовательного учреждения, г.Чебоксары микрорайон "Волжский-3" на 200 мест    </t>
    </r>
    <r>
      <rPr>
        <b/>
        <i/>
        <sz val="12"/>
        <rFont val="Arial Cyr"/>
        <family val="0"/>
      </rPr>
      <t xml:space="preserve"> 07 01 5225224 003 310</t>
    </r>
  </si>
  <si>
    <t xml:space="preserve">      Общее образование</t>
  </si>
  <si>
    <t>ФИЗИЧЕСКАЯ КУЛЬТУРА И СПОРТ - ВСЕГО</t>
  </si>
  <si>
    <t xml:space="preserve">    Массовый спорт </t>
  </si>
  <si>
    <r>
      <t>Разработка ПСД на объект «Строительство ледового дворца на стадионе «Олимпийский»</t>
    </r>
    <r>
      <rPr>
        <b/>
        <i/>
        <sz val="12"/>
        <rFont val="Arial Cyr"/>
        <family val="0"/>
      </rPr>
      <t xml:space="preserve">                                                              11 02 1020102 003 226</t>
    </r>
  </si>
  <si>
    <r>
      <t xml:space="preserve">Полигон ТБО для гг.Чебоксары, Новочебоксарск и Чебоксарского района   </t>
    </r>
    <r>
      <rPr>
        <b/>
        <i/>
        <sz val="12"/>
        <rFont val="Arial Cyr"/>
        <family val="0"/>
      </rPr>
      <t>05 05 5224204 003 310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</si>
  <si>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                                      </t>
    </r>
    <r>
      <rPr>
        <b/>
        <i/>
        <sz val="12"/>
        <rFont val="Arial Cyp"/>
        <family val="0"/>
      </rPr>
      <t>04 09 5226416 003 310</t>
    </r>
  </si>
  <si>
    <r>
      <t>Строительство дошкольного образовательного учреждения, г.Чебоксары Проспект Тракторостроителей на 240 мест</t>
    </r>
    <r>
      <rPr>
        <b/>
        <i/>
        <sz val="12"/>
        <rFont val="Arial Cyr"/>
        <family val="0"/>
      </rPr>
      <t>07 01 5225225 003 310</t>
    </r>
  </si>
  <si>
    <r>
      <t xml:space="preserve">Строительство дошкольного образовательного учреждения, г.Чебоксары ул.Гладкова на 235 мест                                       </t>
    </r>
    <r>
      <rPr>
        <b/>
        <i/>
        <sz val="12"/>
        <rFont val="Arial Cyr"/>
        <family val="0"/>
      </rPr>
      <t xml:space="preserve"> 07 01 5225226 003 310</t>
    </r>
  </si>
  <si>
    <r>
      <t xml:space="preserve">Строительство дошкольного образовательного учреждения, г.Чебоксары ул.Гладкова на 235 мест                                             </t>
    </r>
    <r>
      <rPr>
        <b/>
        <i/>
        <sz val="12"/>
        <rFont val="Arial Cyr"/>
        <family val="0"/>
      </rPr>
      <t xml:space="preserve"> 07 01 5225226 003 310</t>
    </r>
  </si>
  <si>
    <r>
      <t xml:space="preserve">Разработка ПСД на строительство пристроя к крытому тренировочному катку МУДОД ДЮСШ по игровым видам спорта "Спартак"   </t>
    </r>
    <r>
      <rPr>
        <b/>
        <i/>
        <sz val="12"/>
        <rFont val="Arial Cyr"/>
        <family val="0"/>
      </rPr>
      <t>07 02 1020102 003 226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</si>
</sst>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15">
    <font>
      <sz val="10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sz val="12"/>
      <name val="Arial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12"/>
      <color indexed="8"/>
      <name val="Arial"/>
      <family val="2"/>
    </font>
    <font>
      <sz val="12"/>
      <color indexed="8"/>
      <name val="Aria Cypl"/>
      <family val="0"/>
    </font>
    <font>
      <b/>
      <i/>
      <sz val="12"/>
      <color indexed="8"/>
      <name val="Aria Cypl"/>
      <family val="0"/>
    </font>
    <font>
      <b/>
      <i/>
      <sz val="12"/>
      <color indexed="8"/>
      <name val="Arial"/>
      <family val="2"/>
    </font>
    <font>
      <sz val="9"/>
      <name val="Arial Cyp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0" fontId="14" fillId="0" borderId="1" xfId="0" applyFont="1" applyBorder="1" applyAlignment="1">
      <alignment horizontal="justify"/>
    </xf>
    <xf numFmtId="0" fontId="3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justify"/>
    </xf>
    <xf numFmtId="0" fontId="8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169" fontId="1" fillId="2" borderId="1" xfId="0" applyNumberFormat="1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/>
    </xf>
    <xf numFmtId="169" fontId="3" fillId="2" borderId="1" xfId="0" applyNumberFormat="1" applyFont="1" applyFill="1" applyBorder="1" applyAlignment="1">
      <alignment horizontal="center"/>
    </xf>
    <xf numFmtId="169" fontId="1" fillId="2" borderId="1" xfId="0" applyNumberFormat="1" applyFont="1" applyFill="1" applyBorder="1" applyAlignment="1">
      <alignment/>
    </xf>
    <xf numFmtId="169" fontId="3" fillId="2" borderId="1" xfId="0" applyNumberFormat="1" applyFont="1" applyFill="1" applyBorder="1" applyAlignment="1">
      <alignment/>
    </xf>
    <xf numFmtId="169" fontId="1" fillId="2" borderId="1" xfId="0" applyNumberFormat="1" applyFont="1" applyFill="1" applyBorder="1" applyAlignment="1">
      <alignment horizontal="right"/>
    </xf>
    <xf numFmtId="169" fontId="3" fillId="2" borderId="1" xfId="0" applyNumberFormat="1" applyFont="1" applyFill="1" applyBorder="1" applyAlignment="1">
      <alignment horizontal="right"/>
    </xf>
    <xf numFmtId="169" fontId="3" fillId="3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showZeros="0" tabSelected="1" view="pageBreakPreview" zoomScale="75" zoomScaleSheetLayoutView="75" workbookViewId="0" topLeftCell="A1">
      <pane xSplit="1" ySplit="8" topLeftCell="B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C50" sqref="C50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8.25390625" style="1" customWidth="1"/>
    <col min="7" max="7" width="18.00390625" style="1" customWidth="1"/>
    <col min="8" max="8" width="9.00390625" style="1" customWidth="1"/>
    <col min="9" max="9" width="15.00390625" style="1" customWidth="1"/>
    <col min="10" max="10" width="12.875" style="1" customWidth="1"/>
    <col min="11" max="11" width="19.37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>
      <c r="A2" s="54" t="s">
        <v>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15.75" customHeight="1">
      <c r="A3" s="58"/>
      <c r="B3" s="58"/>
      <c r="C3" s="58"/>
      <c r="D3" s="58"/>
      <c r="E3" s="58"/>
      <c r="F3" s="58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59" t="s">
        <v>20</v>
      </c>
      <c r="B5" s="55" t="s">
        <v>30</v>
      </c>
      <c r="C5" s="60" t="s">
        <v>38</v>
      </c>
      <c r="D5" s="60"/>
      <c r="E5" s="60"/>
      <c r="F5" s="60"/>
      <c r="G5" s="64" t="s">
        <v>39</v>
      </c>
      <c r="H5" s="65"/>
      <c r="I5" s="65"/>
      <c r="J5" s="66"/>
      <c r="K5" s="55" t="s">
        <v>25</v>
      </c>
      <c r="L5" s="62" t="s">
        <v>27</v>
      </c>
    </row>
    <row r="6" spans="1:12" ht="29.25" customHeight="1">
      <c r="A6" s="59"/>
      <c r="B6" s="56"/>
      <c r="C6" s="60" t="s">
        <v>1</v>
      </c>
      <c r="D6" s="60" t="s">
        <v>2</v>
      </c>
      <c r="E6" s="60"/>
      <c r="F6" s="60"/>
      <c r="G6" s="67" t="s">
        <v>1</v>
      </c>
      <c r="H6" s="64" t="s">
        <v>2</v>
      </c>
      <c r="I6" s="65"/>
      <c r="J6" s="66"/>
      <c r="K6" s="57"/>
      <c r="L6" s="63"/>
    </row>
    <row r="7" spans="1:12" ht="30.75" customHeight="1">
      <c r="A7" s="59"/>
      <c r="B7" s="57"/>
      <c r="C7" s="60"/>
      <c r="D7" s="30" t="s">
        <v>3</v>
      </c>
      <c r="E7" s="30" t="s">
        <v>4</v>
      </c>
      <c r="F7" s="30" t="s">
        <v>5</v>
      </c>
      <c r="G7" s="68"/>
      <c r="H7" s="30" t="s">
        <v>3</v>
      </c>
      <c r="I7" s="30" t="s">
        <v>4</v>
      </c>
      <c r="J7" s="30" t="s">
        <v>5</v>
      </c>
      <c r="K7" s="30" t="s">
        <v>26</v>
      </c>
      <c r="L7" s="30" t="s">
        <v>26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20.25" customHeight="1">
      <c r="A9" s="16" t="s">
        <v>15</v>
      </c>
      <c r="B9" s="16"/>
      <c r="C9" s="38">
        <f aca="true" t="shared" si="0" ref="C9:J10">C10</f>
        <v>6000000</v>
      </c>
      <c r="D9" s="38">
        <f t="shared" si="0"/>
        <v>0</v>
      </c>
      <c r="E9" s="38">
        <f t="shared" si="0"/>
        <v>0</v>
      </c>
      <c r="F9" s="38">
        <f t="shared" si="0"/>
        <v>6000000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1">
        <f aca="true" t="shared" si="1" ref="K9:K48">G9-C9</f>
        <v>-6000000</v>
      </c>
      <c r="L9" s="49">
        <f aca="true" t="shared" si="2" ref="L9:L48">G9/C9*100</f>
        <v>0</v>
      </c>
    </row>
    <row r="10" spans="1:12" ht="50.25" customHeight="1">
      <c r="A10" s="17" t="s">
        <v>16</v>
      </c>
      <c r="B10" s="17"/>
      <c r="C10" s="37">
        <f t="shared" si="0"/>
        <v>6000000</v>
      </c>
      <c r="D10" s="37">
        <f t="shared" si="0"/>
        <v>0</v>
      </c>
      <c r="E10" s="37">
        <f t="shared" si="0"/>
        <v>0</v>
      </c>
      <c r="F10" s="37">
        <f t="shared" si="0"/>
        <v>6000000</v>
      </c>
      <c r="G10" s="33">
        <f t="shared" si="0"/>
        <v>0</v>
      </c>
      <c r="H10" s="33">
        <f t="shared" si="0"/>
        <v>0</v>
      </c>
      <c r="I10" s="33">
        <f t="shared" si="0"/>
        <v>0</v>
      </c>
      <c r="J10" s="33">
        <f t="shared" si="0"/>
        <v>0</v>
      </c>
      <c r="K10" s="33">
        <f t="shared" si="1"/>
        <v>-6000000</v>
      </c>
      <c r="L10" s="50">
        <f t="shared" si="2"/>
        <v>0</v>
      </c>
    </row>
    <row r="11" spans="1:12" ht="48.75" customHeight="1">
      <c r="A11" s="18" t="s">
        <v>21</v>
      </c>
      <c r="B11" s="29" t="s">
        <v>31</v>
      </c>
      <c r="C11" s="36">
        <f>D11+E11+F11</f>
        <v>6000000</v>
      </c>
      <c r="D11" s="36"/>
      <c r="E11" s="36"/>
      <c r="F11" s="36">
        <v>6000000</v>
      </c>
      <c r="G11" s="31">
        <f>H11+I11+J11</f>
        <v>0</v>
      </c>
      <c r="H11" s="31"/>
      <c r="I11" s="31"/>
      <c r="J11" s="31"/>
      <c r="K11" s="31">
        <f t="shared" si="1"/>
        <v>-6000000</v>
      </c>
      <c r="L11" s="4">
        <f t="shared" si="2"/>
        <v>0</v>
      </c>
    </row>
    <row r="12" spans="1:12" ht="18.75" customHeight="1">
      <c r="A12" s="12" t="s">
        <v>8</v>
      </c>
      <c r="B12" s="12"/>
      <c r="C12" s="32">
        <f aca="true" t="shared" si="3" ref="C12:J12">C13</f>
        <v>401000000</v>
      </c>
      <c r="D12" s="32">
        <f t="shared" si="3"/>
        <v>0</v>
      </c>
      <c r="E12" s="32">
        <f t="shared" si="3"/>
        <v>400000000</v>
      </c>
      <c r="F12" s="32">
        <f t="shared" si="3"/>
        <v>1000000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51">
        <f t="shared" si="1"/>
        <v>-401000000</v>
      </c>
      <c r="L12" s="49">
        <f t="shared" si="2"/>
        <v>0</v>
      </c>
    </row>
    <row r="13" spans="1:12" ht="15.75" customHeight="1">
      <c r="A13" s="7" t="s">
        <v>14</v>
      </c>
      <c r="B13" s="7"/>
      <c r="C13" s="33">
        <f>C14+C15+C16+C17+C18+C19</f>
        <v>401000000</v>
      </c>
      <c r="D13" s="33">
        <f aca="true" t="shared" si="4" ref="D13:J13">D14+D15+D16+D17+D18+D19</f>
        <v>0</v>
      </c>
      <c r="E13" s="33">
        <f t="shared" si="4"/>
        <v>400000000</v>
      </c>
      <c r="F13" s="37">
        <f t="shared" si="4"/>
        <v>1000000</v>
      </c>
      <c r="G13" s="33">
        <f t="shared" si="4"/>
        <v>0</v>
      </c>
      <c r="H13" s="33">
        <f t="shared" si="4"/>
        <v>0</v>
      </c>
      <c r="I13" s="33">
        <f t="shared" si="4"/>
        <v>0</v>
      </c>
      <c r="J13" s="33">
        <f t="shared" si="4"/>
        <v>0</v>
      </c>
      <c r="K13" s="33">
        <f t="shared" si="1"/>
        <v>-401000000</v>
      </c>
      <c r="L13" s="50">
        <f t="shared" si="2"/>
        <v>0</v>
      </c>
    </row>
    <row r="14" spans="1:12" ht="60.75" customHeight="1">
      <c r="A14" s="22" t="s">
        <v>40</v>
      </c>
      <c r="B14" s="29" t="s">
        <v>31</v>
      </c>
      <c r="C14" s="34">
        <f aca="true" t="shared" si="5" ref="C14:C19">D14+E14+F14</f>
        <v>1000000</v>
      </c>
      <c r="D14" s="34"/>
      <c r="E14" s="34"/>
      <c r="F14" s="34">
        <v>1000000</v>
      </c>
      <c r="G14" s="34">
        <f>H14+I14+J14</f>
        <v>0</v>
      </c>
      <c r="H14" s="34"/>
      <c r="I14" s="34"/>
      <c r="J14" s="34"/>
      <c r="K14" s="31">
        <f t="shared" si="1"/>
        <v>-1000000</v>
      </c>
      <c r="L14" s="4">
        <f t="shared" si="2"/>
        <v>0</v>
      </c>
    </row>
    <row r="15" spans="1:12" ht="60.75" customHeight="1">
      <c r="A15" s="22" t="s">
        <v>57</v>
      </c>
      <c r="B15" s="29" t="s">
        <v>31</v>
      </c>
      <c r="C15" s="34">
        <f t="shared" si="5"/>
        <v>16185895</v>
      </c>
      <c r="D15" s="34"/>
      <c r="E15" s="34">
        <v>16185895</v>
      </c>
      <c r="F15" s="34"/>
      <c r="G15" s="34"/>
      <c r="H15" s="34"/>
      <c r="I15" s="34"/>
      <c r="J15" s="34"/>
      <c r="K15" s="31">
        <f t="shared" si="1"/>
        <v>-16185895</v>
      </c>
      <c r="L15" s="4">
        <f t="shared" si="2"/>
        <v>0</v>
      </c>
    </row>
    <row r="16" spans="1:12" ht="48.75" customHeight="1">
      <c r="A16" s="22" t="s">
        <v>22</v>
      </c>
      <c r="B16" s="47" t="s">
        <v>32</v>
      </c>
      <c r="C16" s="34">
        <f t="shared" si="5"/>
        <v>60075</v>
      </c>
      <c r="D16" s="34"/>
      <c r="E16" s="34">
        <v>60075</v>
      </c>
      <c r="F16" s="34"/>
      <c r="G16" s="34"/>
      <c r="H16" s="34"/>
      <c r="I16" s="34"/>
      <c r="J16" s="34"/>
      <c r="K16" s="31">
        <f t="shared" si="1"/>
        <v>-60075</v>
      </c>
      <c r="L16" s="4">
        <f t="shared" si="2"/>
        <v>0</v>
      </c>
    </row>
    <row r="17" spans="1:12" ht="49.5" customHeight="1">
      <c r="A17" s="22" t="s">
        <v>36</v>
      </c>
      <c r="B17" s="29" t="s">
        <v>31</v>
      </c>
      <c r="C17" s="34">
        <f t="shared" si="5"/>
        <v>98705200</v>
      </c>
      <c r="D17" s="34"/>
      <c r="E17" s="34">
        <v>98705200</v>
      </c>
      <c r="F17" s="34"/>
      <c r="G17" s="34"/>
      <c r="H17" s="34"/>
      <c r="I17" s="34"/>
      <c r="J17" s="34"/>
      <c r="K17" s="31">
        <f t="shared" si="1"/>
        <v>-98705200</v>
      </c>
      <c r="L17" s="4">
        <f t="shared" si="2"/>
        <v>0</v>
      </c>
    </row>
    <row r="18" spans="1:12" ht="60.75" customHeight="1">
      <c r="A18" s="22" t="s">
        <v>43</v>
      </c>
      <c r="B18" s="29" t="s">
        <v>31</v>
      </c>
      <c r="C18" s="34">
        <f t="shared" si="5"/>
        <v>186976906</v>
      </c>
      <c r="D18" s="34"/>
      <c r="E18" s="34">
        <v>186976906</v>
      </c>
      <c r="F18" s="34"/>
      <c r="G18" s="34"/>
      <c r="H18" s="34"/>
      <c r="I18" s="34"/>
      <c r="J18" s="34"/>
      <c r="K18" s="31">
        <f t="shared" si="1"/>
        <v>-186976906</v>
      </c>
      <c r="L18" s="4">
        <f t="shared" si="2"/>
        <v>0</v>
      </c>
    </row>
    <row r="19" spans="1:12" ht="60.75" customHeight="1">
      <c r="A19" s="22" t="s">
        <v>44</v>
      </c>
      <c r="B19" s="29" t="s">
        <v>31</v>
      </c>
      <c r="C19" s="34">
        <f t="shared" si="5"/>
        <v>98071924</v>
      </c>
      <c r="D19" s="34"/>
      <c r="E19" s="34">
        <v>98071924</v>
      </c>
      <c r="F19" s="34"/>
      <c r="G19" s="34"/>
      <c r="H19" s="34"/>
      <c r="I19" s="34"/>
      <c r="J19" s="34"/>
      <c r="K19" s="31">
        <f t="shared" si="1"/>
        <v>-98071924</v>
      </c>
      <c r="L19" s="4">
        <f t="shared" si="2"/>
        <v>0</v>
      </c>
    </row>
    <row r="20" spans="1:12" ht="30.75" customHeight="1">
      <c r="A20" s="6" t="s">
        <v>9</v>
      </c>
      <c r="B20" s="6"/>
      <c r="C20" s="32">
        <f>C21+C25+C27+C30</f>
        <v>209878400</v>
      </c>
      <c r="D20" s="32">
        <f aca="true" t="shared" si="6" ref="D20:J20">D21+D25+D27+D30</f>
        <v>0</v>
      </c>
      <c r="E20" s="32">
        <f t="shared" si="6"/>
        <v>80315400</v>
      </c>
      <c r="F20" s="32">
        <f t="shared" si="6"/>
        <v>129563000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51">
        <f t="shared" si="1"/>
        <v>-209878400</v>
      </c>
      <c r="L20" s="49">
        <f t="shared" si="2"/>
        <v>0</v>
      </c>
    </row>
    <row r="21" spans="1:12" ht="15.75" customHeight="1">
      <c r="A21" s="7" t="s">
        <v>13</v>
      </c>
      <c r="B21" s="7"/>
      <c r="C21" s="35">
        <f>C22+C23+C24</f>
        <v>50288400</v>
      </c>
      <c r="D21" s="35">
        <f aca="true" t="shared" si="7" ref="D21:J21">D22+D23+D24</f>
        <v>0</v>
      </c>
      <c r="E21" s="35">
        <f t="shared" si="7"/>
        <v>18925400</v>
      </c>
      <c r="F21" s="35">
        <f t="shared" si="7"/>
        <v>31363000</v>
      </c>
      <c r="G21" s="35">
        <f t="shared" si="7"/>
        <v>0</v>
      </c>
      <c r="H21" s="35">
        <f t="shared" si="7"/>
        <v>0</v>
      </c>
      <c r="I21" s="35">
        <f t="shared" si="7"/>
        <v>0</v>
      </c>
      <c r="J21" s="35">
        <f t="shared" si="7"/>
        <v>0</v>
      </c>
      <c r="K21" s="33">
        <f t="shared" si="1"/>
        <v>-50288400</v>
      </c>
      <c r="L21" s="50">
        <f t="shared" si="2"/>
        <v>0</v>
      </c>
    </row>
    <row r="22" spans="1:12" ht="34.5" customHeight="1">
      <c r="A22" s="10" t="s">
        <v>41</v>
      </c>
      <c r="B22" s="29" t="s">
        <v>31</v>
      </c>
      <c r="C22" s="34">
        <f>D22+E22+F22</f>
        <v>15000000</v>
      </c>
      <c r="D22" s="34"/>
      <c r="E22" s="34"/>
      <c r="F22" s="34">
        <v>15000000</v>
      </c>
      <c r="G22" s="34">
        <f>H22+I22+J22</f>
        <v>0</v>
      </c>
      <c r="H22" s="34"/>
      <c r="I22" s="34"/>
      <c r="J22" s="34"/>
      <c r="K22" s="31">
        <f t="shared" si="1"/>
        <v>-15000000</v>
      </c>
      <c r="L22" s="4">
        <f t="shared" si="2"/>
        <v>0</v>
      </c>
    </row>
    <row r="23" spans="1:12" ht="30.75" customHeight="1">
      <c r="A23" s="10" t="s">
        <v>0</v>
      </c>
      <c r="B23" s="29" t="s">
        <v>31</v>
      </c>
      <c r="C23" s="34">
        <f>D23+E23+F23</f>
        <v>16363000</v>
      </c>
      <c r="D23" s="34"/>
      <c r="E23" s="34"/>
      <c r="F23" s="34">
        <v>16363000</v>
      </c>
      <c r="G23" s="34">
        <f>H23+I23+J23</f>
        <v>0</v>
      </c>
      <c r="H23" s="34"/>
      <c r="I23" s="34"/>
      <c r="J23" s="34"/>
      <c r="K23" s="31">
        <f t="shared" si="1"/>
        <v>-16363000</v>
      </c>
      <c r="L23" s="4">
        <f t="shared" si="2"/>
        <v>0</v>
      </c>
    </row>
    <row r="24" spans="1:12" ht="30.75" customHeight="1">
      <c r="A24" s="19" t="s">
        <v>42</v>
      </c>
      <c r="B24" s="29" t="s">
        <v>31</v>
      </c>
      <c r="C24" s="34">
        <f>D24+E24+F24</f>
        <v>18925400</v>
      </c>
      <c r="D24" s="34"/>
      <c r="E24" s="34">
        <v>18925400</v>
      </c>
      <c r="F24" s="34"/>
      <c r="G24" s="34">
        <f>H24+I24+J24</f>
        <v>0</v>
      </c>
      <c r="H24" s="34"/>
      <c r="I24" s="34"/>
      <c r="J24" s="34"/>
      <c r="K24" s="31">
        <f t="shared" si="1"/>
        <v>-18925400</v>
      </c>
      <c r="L24" s="4">
        <f t="shared" si="2"/>
        <v>0</v>
      </c>
    </row>
    <row r="25" spans="1:12" ht="17.25" customHeight="1">
      <c r="A25" s="7" t="s">
        <v>6</v>
      </c>
      <c r="B25" s="7"/>
      <c r="C25" s="35">
        <f aca="true" t="shared" si="8" ref="C25:J25">C26</f>
        <v>5000000</v>
      </c>
      <c r="D25" s="35">
        <f t="shared" si="8"/>
        <v>0</v>
      </c>
      <c r="E25" s="35">
        <f t="shared" si="8"/>
        <v>0</v>
      </c>
      <c r="F25" s="35">
        <f t="shared" si="8"/>
        <v>5000000</v>
      </c>
      <c r="G25" s="35">
        <f t="shared" si="8"/>
        <v>0</v>
      </c>
      <c r="H25" s="35">
        <f t="shared" si="8"/>
        <v>0</v>
      </c>
      <c r="I25" s="35">
        <f t="shared" si="8"/>
        <v>0</v>
      </c>
      <c r="J25" s="35">
        <f t="shared" si="8"/>
        <v>0</v>
      </c>
      <c r="K25" s="31">
        <f t="shared" si="1"/>
        <v>-5000000</v>
      </c>
      <c r="L25" s="4">
        <f t="shared" si="2"/>
        <v>0</v>
      </c>
    </row>
    <row r="26" spans="1:12" ht="37.5" customHeight="1">
      <c r="A26" s="10" t="s">
        <v>17</v>
      </c>
      <c r="B26" s="29" t="s">
        <v>31</v>
      </c>
      <c r="C26" s="36">
        <f>D26+E26+F26</f>
        <v>5000000</v>
      </c>
      <c r="D26" s="36"/>
      <c r="E26" s="36"/>
      <c r="F26" s="36">
        <v>5000000</v>
      </c>
      <c r="G26" s="36">
        <f>H26+I26+J26</f>
        <v>0</v>
      </c>
      <c r="H26" s="36"/>
      <c r="I26" s="36"/>
      <c r="J26" s="36"/>
      <c r="K26" s="36">
        <f t="shared" si="1"/>
        <v>-5000000</v>
      </c>
      <c r="L26" s="13">
        <f t="shared" si="2"/>
        <v>0</v>
      </c>
    </row>
    <row r="27" spans="1:12" ht="15.75" customHeight="1">
      <c r="A27" s="11" t="s">
        <v>18</v>
      </c>
      <c r="B27" s="26"/>
      <c r="C27" s="37">
        <f aca="true" t="shared" si="9" ref="C27:J27">C28+C29</f>
        <v>68200000</v>
      </c>
      <c r="D27" s="37">
        <f t="shared" si="9"/>
        <v>0</v>
      </c>
      <c r="E27" s="37">
        <f t="shared" si="9"/>
        <v>0</v>
      </c>
      <c r="F27" s="37">
        <f t="shared" si="9"/>
        <v>68200000</v>
      </c>
      <c r="G27" s="37">
        <f t="shared" si="9"/>
        <v>0</v>
      </c>
      <c r="H27" s="37">
        <f t="shared" si="9"/>
        <v>0</v>
      </c>
      <c r="I27" s="37">
        <f t="shared" si="9"/>
        <v>0</v>
      </c>
      <c r="J27" s="37">
        <f t="shared" si="9"/>
        <v>0</v>
      </c>
      <c r="K27" s="37">
        <f t="shared" si="1"/>
        <v>-68200000</v>
      </c>
      <c r="L27" s="52">
        <f t="shared" si="2"/>
        <v>0</v>
      </c>
    </row>
    <row r="28" spans="1:12" ht="48" customHeight="1">
      <c r="A28" s="10" t="s">
        <v>45</v>
      </c>
      <c r="B28" s="29" t="s">
        <v>31</v>
      </c>
      <c r="C28" s="36">
        <f>D28+E28+F28</f>
        <v>50000000</v>
      </c>
      <c r="D28" s="36"/>
      <c r="E28" s="36"/>
      <c r="F28" s="36">
        <v>50000000</v>
      </c>
      <c r="G28" s="36">
        <f>H28+I28+J28</f>
        <v>0</v>
      </c>
      <c r="H28" s="36"/>
      <c r="I28" s="36"/>
      <c r="J28" s="36"/>
      <c r="K28" s="36">
        <f t="shared" si="1"/>
        <v>-50000000</v>
      </c>
      <c r="L28" s="13">
        <f t="shared" si="2"/>
        <v>0</v>
      </c>
    </row>
    <row r="29" spans="1:12" ht="48" customHeight="1">
      <c r="A29" s="23" t="s">
        <v>46</v>
      </c>
      <c r="B29" s="29" t="s">
        <v>31</v>
      </c>
      <c r="C29" s="36">
        <f>D29+E29+F29</f>
        <v>18200000</v>
      </c>
      <c r="D29" s="36"/>
      <c r="E29" s="36"/>
      <c r="F29" s="36">
        <v>18200000</v>
      </c>
      <c r="G29" s="36">
        <f>H29+I29+J29</f>
        <v>0</v>
      </c>
      <c r="H29" s="36"/>
      <c r="I29" s="36"/>
      <c r="J29" s="36"/>
      <c r="K29" s="36">
        <f t="shared" si="1"/>
        <v>-18200000</v>
      </c>
      <c r="L29" s="13">
        <f t="shared" si="2"/>
        <v>0</v>
      </c>
    </row>
    <row r="30" spans="1:12" ht="33" customHeight="1">
      <c r="A30" s="53" t="s">
        <v>47</v>
      </c>
      <c r="B30" s="29"/>
      <c r="C30" s="37">
        <f>C31+C32</f>
        <v>86390000</v>
      </c>
      <c r="D30" s="37">
        <f aca="true" t="shared" si="10" ref="D30:J30">D31+D32</f>
        <v>0</v>
      </c>
      <c r="E30" s="37">
        <f t="shared" si="10"/>
        <v>61390000</v>
      </c>
      <c r="F30" s="37">
        <f t="shared" si="10"/>
        <v>25000000</v>
      </c>
      <c r="G30" s="37">
        <f t="shared" si="10"/>
        <v>0</v>
      </c>
      <c r="H30" s="37">
        <f t="shared" si="10"/>
        <v>0</v>
      </c>
      <c r="I30" s="37">
        <f t="shared" si="10"/>
        <v>0</v>
      </c>
      <c r="J30" s="37">
        <f t="shared" si="10"/>
        <v>0</v>
      </c>
      <c r="K30" s="37">
        <f t="shared" si="1"/>
        <v>-86390000</v>
      </c>
      <c r="L30" s="52">
        <f t="shared" si="2"/>
        <v>0</v>
      </c>
    </row>
    <row r="31" spans="1:12" ht="48" customHeight="1">
      <c r="A31" s="23" t="s">
        <v>48</v>
      </c>
      <c r="B31" s="29" t="s">
        <v>31</v>
      </c>
      <c r="C31" s="36">
        <f>D31+E31+F31</f>
        <v>25000000</v>
      </c>
      <c r="D31" s="36"/>
      <c r="E31" s="36"/>
      <c r="F31" s="36">
        <v>25000000</v>
      </c>
      <c r="G31" s="36">
        <f>H31+I31+J31</f>
        <v>0</v>
      </c>
      <c r="H31" s="36"/>
      <c r="I31" s="36"/>
      <c r="J31" s="36"/>
      <c r="K31" s="36">
        <f t="shared" si="1"/>
        <v>-25000000</v>
      </c>
      <c r="L31" s="13">
        <f t="shared" si="2"/>
        <v>0</v>
      </c>
    </row>
    <row r="32" spans="1:12" ht="36" customHeight="1">
      <c r="A32" s="23" t="s">
        <v>56</v>
      </c>
      <c r="B32" s="29" t="s">
        <v>31</v>
      </c>
      <c r="C32" s="36">
        <f>D32+E32+F32</f>
        <v>61390000</v>
      </c>
      <c r="D32" s="36"/>
      <c r="E32" s="36">
        <v>61390000</v>
      </c>
      <c r="F32" s="36"/>
      <c r="G32" s="36"/>
      <c r="H32" s="36"/>
      <c r="I32" s="36"/>
      <c r="J32" s="36"/>
      <c r="K32" s="36">
        <f t="shared" si="1"/>
        <v>-61390000</v>
      </c>
      <c r="L32" s="13">
        <f t="shared" si="2"/>
        <v>0</v>
      </c>
    </row>
    <row r="33" spans="1:12" ht="18" customHeight="1">
      <c r="A33" s="12" t="s">
        <v>10</v>
      </c>
      <c r="B33" s="28"/>
      <c r="C33" s="38">
        <f aca="true" t="shared" si="11" ref="C33:J33">C34+C40</f>
        <v>275596500</v>
      </c>
      <c r="D33" s="38">
        <f t="shared" si="11"/>
        <v>0</v>
      </c>
      <c r="E33" s="38">
        <f t="shared" si="11"/>
        <v>223096500</v>
      </c>
      <c r="F33" s="38">
        <f t="shared" si="11"/>
        <v>52500000</v>
      </c>
      <c r="G33" s="38">
        <f t="shared" si="11"/>
        <v>0</v>
      </c>
      <c r="H33" s="38">
        <f t="shared" si="11"/>
        <v>0</v>
      </c>
      <c r="I33" s="38">
        <f t="shared" si="11"/>
        <v>0</v>
      </c>
      <c r="J33" s="38">
        <f t="shared" si="11"/>
        <v>0</v>
      </c>
      <c r="K33" s="38">
        <f t="shared" si="1"/>
        <v>-275596500</v>
      </c>
      <c r="L33" s="14">
        <f t="shared" si="2"/>
        <v>0</v>
      </c>
    </row>
    <row r="34" spans="1:12" ht="18" customHeight="1">
      <c r="A34" s="7" t="s">
        <v>7</v>
      </c>
      <c r="B34" s="27"/>
      <c r="C34" s="37">
        <f aca="true" t="shared" si="12" ref="C34:J34">C35+C36+C37+C38+C39</f>
        <v>275096500</v>
      </c>
      <c r="D34" s="37">
        <f t="shared" si="12"/>
        <v>0</v>
      </c>
      <c r="E34" s="37">
        <f t="shared" si="12"/>
        <v>223096500</v>
      </c>
      <c r="F34" s="37">
        <f t="shared" si="12"/>
        <v>52000000</v>
      </c>
      <c r="G34" s="37">
        <f t="shared" si="12"/>
        <v>0</v>
      </c>
      <c r="H34" s="37">
        <f t="shared" si="12"/>
        <v>0</v>
      </c>
      <c r="I34" s="37">
        <f t="shared" si="12"/>
        <v>0</v>
      </c>
      <c r="J34" s="37">
        <f t="shared" si="12"/>
        <v>0</v>
      </c>
      <c r="K34" s="37">
        <f t="shared" si="1"/>
        <v>-275096500</v>
      </c>
      <c r="L34" s="52">
        <f t="shared" si="2"/>
        <v>0</v>
      </c>
    </row>
    <row r="35" spans="1:12" ht="48.75" customHeight="1">
      <c r="A35" s="8" t="s">
        <v>49</v>
      </c>
      <c r="B35" s="29" t="s">
        <v>31</v>
      </c>
      <c r="C35" s="36">
        <f>D35+E35+F35</f>
        <v>20000000</v>
      </c>
      <c r="D35" s="36"/>
      <c r="E35" s="36"/>
      <c r="F35" s="36">
        <v>20000000</v>
      </c>
      <c r="G35" s="36">
        <f>H35+I35+J35</f>
        <v>0</v>
      </c>
      <c r="H35" s="36"/>
      <c r="I35" s="36"/>
      <c r="J35" s="36"/>
      <c r="K35" s="36">
        <f t="shared" si="1"/>
        <v>-20000000</v>
      </c>
      <c r="L35" s="13">
        <f t="shared" si="2"/>
        <v>0</v>
      </c>
    </row>
    <row r="36" spans="1:12" ht="75.75" customHeight="1">
      <c r="A36" s="8" t="s">
        <v>50</v>
      </c>
      <c r="B36" s="29" t="s">
        <v>31</v>
      </c>
      <c r="C36" s="36">
        <f>D36+E36+F36</f>
        <v>2000000</v>
      </c>
      <c r="D36" s="36"/>
      <c r="E36" s="36"/>
      <c r="F36" s="36">
        <v>2000000</v>
      </c>
      <c r="G36" s="36">
        <f>H36+I36+J36</f>
        <v>0</v>
      </c>
      <c r="H36" s="36"/>
      <c r="I36" s="36"/>
      <c r="J36" s="36"/>
      <c r="K36" s="36">
        <f t="shared" si="1"/>
        <v>-2000000</v>
      </c>
      <c r="L36" s="13">
        <f t="shared" si="2"/>
        <v>0</v>
      </c>
    </row>
    <row r="37" spans="1:12" ht="50.25" customHeight="1">
      <c r="A37" s="8" t="s">
        <v>51</v>
      </c>
      <c r="B37" s="29" t="s">
        <v>31</v>
      </c>
      <c r="C37" s="36">
        <f>D37+E37+F37</f>
        <v>84365500</v>
      </c>
      <c r="D37" s="36"/>
      <c r="E37" s="36">
        <v>74365500</v>
      </c>
      <c r="F37" s="36">
        <v>10000000</v>
      </c>
      <c r="G37" s="36"/>
      <c r="H37" s="36"/>
      <c r="I37" s="36"/>
      <c r="J37" s="36"/>
      <c r="K37" s="36">
        <f t="shared" si="1"/>
        <v>-84365500</v>
      </c>
      <c r="L37" s="13">
        <f t="shared" si="2"/>
        <v>0</v>
      </c>
    </row>
    <row r="38" spans="1:12" ht="51" customHeight="1">
      <c r="A38" s="8" t="s">
        <v>58</v>
      </c>
      <c r="B38" s="29" t="s">
        <v>31</v>
      </c>
      <c r="C38" s="36">
        <f>D38+E38+F38</f>
        <v>84365500</v>
      </c>
      <c r="D38" s="36"/>
      <c r="E38" s="36">
        <v>74365500</v>
      </c>
      <c r="F38" s="36">
        <v>10000000</v>
      </c>
      <c r="G38" s="36"/>
      <c r="H38" s="36"/>
      <c r="I38" s="36"/>
      <c r="J38" s="36"/>
      <c r="K38" s="36">
        <f t="shared" si="1"/>
        <v>-84365500</v>
      </c>
      <c r="L38" s="13">
        <f t="shared" si="2"/>
        <v>0</v>
      </c>
    </row>
    <row r="39" spans="1:12" ht="48.75" customHeight="1">
      <c r="A39" s="10" t="s">
        <v>60</v>
      </c>
      <c r="B39" s="29" t="s">
        <v>31</v>
      </c>
      <c r="C39" s="36">
        <f>D39+E39+F39</f>
        <v>84365500</v>
      </c>
      <c r="D39" s="36"/>
      <c r="E39" s="36">
        <v>74365500</v>
      </c>
      <c r="F39" s="36">
        <v>10000000</v>
      </c>
      <c r="G39" s="36">
        <f>H39+I39+J39</f>
        <v>0</v>
      </c>
      <c r="H39" s="36"/>
      <c r="I39" s="36"/>
      <c r="J39" s="36"/>
      <c r="K39" s="36">
        <f t="shared" si="1"/>
        <v>-84365500</v>
      </c>
      <c r="L39" s="13">
        <f t="shared" si="2"/>
        <v>0</v>
      </c>
    </row>
    <row r="40" spans="1:12" ht="17.25" customHeight="1">
      <c r="A40" s="11" t="s">
        <v>52</v>
      </c>
      <c r="B40" s="29"/>
      <c r="C40" s="37">
        <f>C41</f>
        <v>500000</v>
      </c>
      <c r="D40" s="37">
        <f aca="true" t="shared" si="13" ref="D40:J40">D41</f>
        <v>0</v>
      </c>
      <c r="E40" s="37">
        <f t="shared" si="13"/>
        <v>0</v>
      </c>
      <c r="F40" s="37">
        <f t="shared" si="13"/>
        <v>500000</v>
      </c>
      <c r="G40" s="37">
        <f t="shared" si="13"/>
        <v>0</v>
      </c>
      <c r="H40" s="37">
        <f t="shared" si="13"/>
        <v>0</v>
      </c>
      <c r="I40" s="37">
        <f t="shared" si="13"/>
        <v>0</v>
      </c>
      <c r="J40" s="37">
        <f t="shared" si="13"/>
        <v>0</v>
      </c>
      <c r="K40" s="37">
        <f t="shared" si="1"/>
        <v>-500000</v>
      </c>
      <c r="L40" s="52">
        <f t="shared" si="2"/>
        <v>0</v>
      </c>
    </row>
    <row r="41" spans="1:12" ht="50.25" customHeight="1">
      <c r="A41" s="10" t="s">
        <v>61</v>
      </c>
      <c r="B41" s="29" t="s">
        <v>31</v>
      </c>
      <c r="C41" s="36">
        <f>D41+E41+F41</f>
        <v>500000</v>
      </c>
      <c r="D41" s="36"/>
      <c r="E41" s="36"/>
      <c r="F41" s="36">
        <v>500000</v>
      </c>
      <c r="G41" s="36"/>
      <c r="H41" s="36"/>
      <c r="I41" s="36"/>
      <c r="J41" s="36"/>
      <c r="K41" s="36">
        <f t="shared" si="1"/>
        <v>-500000</v>
      </c>
      <c r="L41" s="13">
        <f t="shared" si="2"/>
        <v>0</v>
      </c>
    </row>
    <row r="42" spans="1:12" ht="18" customHeight="1">
      <c r="A42" s="6" t="s">
        <v>53</v>
      </c>
      <c r="B42" s="6"/>
      <c r="C42" s="38">
        <f aca="true" t="shared" si="14" ref="C42:J43">C43</f>
        <v>16139200</v>
      </c>
      <c r="D42" s="38">
        <f t="shared" si="14"/>
        <v>0</v>
      </c>
      <c r="E42" s="38">
        <f t="shared" si="14"/>
        <v>0</v>
      </c>
      <c r="F42" s="38">
        <f t="shared" si="14"/>
        <v>16139200</v>
      </c>
      <c r="G42" s="38">
        <f t="shared" si="14"/>
        <v>0</v>
      </c>
      <c r="H42" s="38">
        <f t="shared" si="14"/>
        <v>0</v>
      </c>
      <c r="I42" s="38">
        <f t="shared" si="14"/>
        <v>0</v>
      </c>
      <c r="J42" s="38">
        <f t="shared" si="14"/>
        <v>0</v>
      </c>
      <c r="K42" s="38">
        <f t="shared" si="1"/>
        <v>-16139200</v>
      </c>
      <c r="L42" s="14">
        <f t="shared" si="2"/>
        <v>0</v>
      </c>
    </row>
    <row r="43" spans="1:12" ht="17.25" customHeight="1">
      <c r="A43" s="7" t="s">
        <v>54</v>
      </c>
      <c r="B43" s="7"/>
      <c r="C43" s="37">
        <f t="shared" si="14"/>
        <v>16139200</v>
      </c>
      <c r="D43" s="37">
        <f t="shared" si="14"/>
        <v>0</v>
      </c>
      <c r="E43" s="37">
        <f t="shared" si="14"/>
        <v>0</v>
      </c>
      <c r="F43" s="37">
        <f t="shared" si="14"/>
        <v>16139200</v>
      </c>
      <c r="G43" s="37">
        <f t="shared" si="14"/>
        <v>0</v>
      </c>
      <c r="H43" s="37">
        <f t="shared" si="14"/>
        <v>0</v>
      </c>
      <c r="I43" s="37">
        <f t="shared" si="14"/>
        <v>0</v>
      </c>
      <c r="J43" s="37">
        <f t="shared" si="14"/>
        <v>0</v>
      </c>
      <c r="K43" s="37">
        <f t="shared" si="1"/>
        <v>-16139200</v>
      </c>
      <c r="L43" s="52">
        <f t="shared" si="2"/>
        <v>0</v>
      </c>
    </row>
    <row r="44" spans="1:12" ht="48" customHeight="1">
      <c r="A44" s="8" t="s">
        <v>55</v>
      </c>
      <c r="B44" s="29" t="s">
        <v>31</v>
      </c>
      <c r="C44" s="36">
        <f>D44+E44+F44</f>
        <v>16139200</v>
      </c>
      <c r="D44" s="36"/>
      <c r="E44" s="36"/>
      <c r="F44" s="36">
        <v>16139200</v>
      </c>
      <c r="G44" s="36">
        <f>H44+I44+J44</f>
        <v>0</v>
      </c>
      <c r="H44" s="36"/>
      <c r="I44" s="36"/>
      <c r="J44" s="36"/>
      <c r="K44" s="36">
        <f t="shared" si="1"/>
        <v>-16139200</v>
      </c>
      <c r="L44" s="13">
        <f t="shared" si="2"/>
        <v>0</v>
      </c>
    </row>
    <row r="45" spans="1:12" ht="23.25" customHeight="1">
      <c r="A45" s="20" t="s">
        <v>11</v>
      </c>
      <c r="B45" s="20"/>
      <c r="C45" s="38">
        <f aca="true" t="shared" si="15" ref="C45:J46">C46</f>
        <v>4949800</v>
      </c>
      <c r="D45" s="38">
        <f t="shared" si="15"/>
        <v>0</v>
      </c>
      <c r="E45" s="38">
        <f t="shared" si="15"/>
        <v>4949800</v>
      </c>
      <c r="F45" s="38">
        <f t="shared" si="15"/>
        <v>0</v>
      </c>
      <c r="G45" s="38">
        <f t="shared" si="15"/>
        <v>0</v>
      </c>
      <c r="H45" s="38">
        <f t="shared" si="15"/>
        <v>0</v>
      </c>
      <c r="I45" s="38">
        <f t="shared" si="15"/>
        <v>0</v>
      </c>
      <c r="J45" s="38">
        <f t="shared" si="15"/>
        <v>0</v>
      </c>
      <c r="K45" s="38">
        <f t="shared" si="1"/>
        <v>-4949800</v>
      </c>
      <c r="L45" s="14">
        <f t="shared" si="2"/>
        <v>0</v>
      </c>
    </row>
    <row r="46" spans="1:12" ht="18.75" customHeight="1">
      <c r="A46" s="9" t="s">
        <v>19</v>
      </c>
      <c r="B46" s="9"/>
      <c r="C46" s="37">
        <f t="shared" si="15"/>
        <v>4949800</v>
      </c>
      <c r="D46" s="37">
        <f t="shared" si="15"/>
        <v>0</v>
      </c>
      <c r="E46" s="37">
        <f t="shared" si="15"/>
        <v>4949800</v>
      </c>
      <c r="F46" s="37">
        <f t="shared" si="15"/>
        <v>0</v>
      </c>
      <c r="G46" s="37">
        <f t="shared" si="15"/>
        <v>0</v>
      </c>
      <c r="H46" s="37">
        <f t="shared" si="15"/>
        <v>0</v>
      </c>
      <c r="I46" s="37">
        <f t="shared" si="15"/>
        <v>0</v>
      </c>
      <c r="J46" s="37">
        <f t="shared" si="15"/>
        <v>0</v>
      </c>
      <c r="K46" s="37">
        <f t="shared" si="1"/>
        <v>-4949800</v>
      </c>
      <c r="L46" s="52">
        <f t="shared" si="2"/>
        <v>0</v>
      </c>
    </row>
    <row r="47" spans="1:12" ht="33" customHeight="1">
      <c r="A47" s="21" t="s">
        <v>34</v>
      </c>
      <c r="B47" s="29" t="s">
        <v>31</v>
      </c>
      <c r="C47" s="36">
        <f>D47+E47+F47</f>
        <v>4949800</v>
      </c>
      <c r="D47" s="36"/>
      <c r="E47" s="36">
        <v>4949800</v>
      </c>
      <c r="F47" s="36"/>
      <c r="G47" s="36">
        <f>H47+I47+J47</f>
        <v>0</v>
      </c>
      <c r="H47" s="36"/>
      <c r="I47" s="36"/>
      <c r="J47" s="36"/>
      <c r="K47" s="36">
        <f t="shared" si="1"/>
        <v>-4949800</v>
      </c>
      <c r="L47" s="13">
        <f t="shared" si="2"/>
        <v>0</v>
      </c>
    </row>
    <row r="48" spans="1:12" s="5" customFormat="1" ht="33.75" customHeight="1">
      <c r="A48" s="6" t="s">
        <v>12</v>
      </c>
      <c r="B48" s="6"/>
      <c r="C48" s="38">
        <f aca="true" t="shared" si="16" ref="C48:J48">C9+C12+C20+C33+C42+C45</f>
        <v>913563900</v>
      </c>
      <c r="D48" s="38">
        <f t="shared" si="16"/>
        <v>0</v>
      </c>
      <c r="E48" s="38">
        <f t="shared" si="16"/>
        <v>708361700</v>
      </c>
      <c r="F48" s="38">
        <f t="shared" si="16"/>
        <v>205202200</v>
      </c>
      <c r="G48" s="38">
        <f t="shared" si="16"/>
        <v>0</v>
      </c>
      <c r="H48" s="38">
        <f t="shared" si="16"/>
        <v>0</v>
      </c>
      <c r="I48" s="38">
        <f t="shared" si="16"/>
        <v>0</v>
      </c>
      <c r="J48" s="38">
        <f t="shared" si="16"/>
        <v>0</v>
      </c>
      <c r="K48" s="38">
        <f t="shared" si="1"/>
        <v>-913563900</v>
      </c>
      <c r="L48" s="14">
        <f t="shared" si="2"/>
        <v>0</v>
      </c>
    </row>
    <row r="50" spans="1:3" ht="30.75" customHeight="1">
      <c r="A50" s="25"/>
      <c r="C50" s="25"/>
    </row>
    <row r="51" ht="57.75" customHeight="1"/>
    <row r="52" ht="15">
      <c r="B52" s="25"/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showZeros="0" view="pageBreakPreview" zoomScale="75" zoomScaleSheetLayoutView="75" workbookViewId="0" topLeftCell="A1">
      <pane xSplit="1" ySplit="8" topLeftCell="B33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H38" sqref="H38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8.25390625" style="1" customWidth="1"/>
    <col min="7" max="7" width="18.00390625" style="1" customWidth="1"/>
    <col min="8" max="8" width="9.00390625" style="1" customWidth="1"/>
    <col min="9" max="9" width="15.00390625" style="1" customWidth="1"/>
    <col min="10" max="10" width="12.875" style="1" customWidth="1"/>
    <col min="11" max="11" width="19.37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>
      <c r="A2" s="54" t="s">
        <v>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15.75" customHeight="1">
      <c r="A3" s="58"/>
      <c r="B3" s="58"/>
      <c r="C3" s="58"/>
      <c r="D3" s="58"/>
      <c r="E3" s="58"/>
      <c r="F3" s="58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59" t="s">
        <v>20</v>
      </c>
      <c r="B5" s="55" t="s">
        <v>30</v>
      </c>
      <c r="C5" s="60" t="s">
        <v>38</v>
      </c>
      <c r="D5" s="60"/>
      <c r="E5" s="60"/>
      <c r="F5" s="60"/>
      <c r="G5" s="64" t="s">
        <v>39</v>
      </c>
      <c r="H5" s="65"/>
      <c r="I5" s="65"/>
      <c r="J5" s="66"/>
      <c r="K5" s="55" t="s">
        <v>25</v>
      </c>
      <c r="L5" s="62" t="s">
        <v>27</v>
      </c>
    </row>
    <row r="6" spans="1:12" ht="29.25" customHeight="1">
      <c r="A6" s="59"/>
      <c r="B6" s="56"/>
      <c r="C6" s="60" t="s">
        <v>1</v>
      </c>
      <c r="D6" s="60" t="s">
        <v>2</v>
      </c>
      <c r="E6" s="60"/>
      <c r="F6" s="60"/>
      <c r="G6" s="67" t="s">
        <v>1</v>
      </c>
      <c r="H6" s="64" t="s">
        <v>2</v>
      </c>
      <c r="I6" s="65"/>
      <c r="J6" s="66"/>
      <c r="K6" s="57"/>
      <c r="L6" s="63"/>
    </row>
    <row r="7" spans="1:12" ht="30.75" customHeight="1">
      <c r="A7" s="59"/>
      <c r="B7" s="57"/>
      <c r="C7" s="60"/>
      <c r="D7" s="30" t="s">
        <v>3</v>
      </c>
      <c r="E7" s="30" t="s">
        <v>4</v>
      </c>
      <c r="F7" s="30" t="s">
        <v>5</v>
      </c>
      <c r="G7" s="68"/>
      <c r="H7" s="30" t="s">
        <v>3</v>
      </c>
      <c r="I7" s="30" t="s">
        <v>4</v>
      </c>
      <c r="J7" s="30" t="s">
        <v>5</v>
      </c>
      <c r="K7" s="30" t="s">
        <v>26</v>
      </c>
      <c r="L7" s="30" t="s">
        <v>26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20.25" customHeight="1">
      <c r="A9" s="16" t="s">
        <v>15</v>
      </c>
      <c r="B9" s="16"/>
      <c r="C9" s="46">
        <f aca="true" t="shared" si="0" ref="C9:J10">C10</f>
        <v>6000</v>
      </c>
      <c r="D9" s="46">
        <f t="shared" si="0"/>
        <v>0</v>
      </c>
      <c r="E9" s="46">
        <f t="shared" si="0"/>
        <v>0</v>
      </c>
      <c r="F9" s="46">
        <f t="shared" si="0"/>
        <v>6000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8">
        <f aca="true" t="shared" si="1" ref="K9:K48">G9-C9</f>
        <v>-6000</v>
      </c>
      <c r="L9" s="49">
        <f aca="true" t="shared" si="2" ref="L9:L48">G9/C9*100</f>
        <v>0</v>
      </c>
    </row>
    <row r="10" spans="1:12" ht="50.25" customHeight="1">
      <c r="A10" s="17" t="s">
        <v>16</v>
      </c>
      <c r="B10" s="17"/>
      <c r="C10" s="45">
        <f t="shared" si="0"/>
        <v>6000</v>
      </c>
      <c r="D10" s="45">
        <f t="shared" si="0"/>
        <v>0</v>
      </c>
      <c r="E10" s="45">
        <f t="shared" si="0"/>
        <v>0</v>
      </c>
      <c r="F10" s="45">
        <f t="shared" si="0"/>
        <v>6000</v>
      </c>
      <c r="G10" s="41">
        <f t="shared" si="0"/>
        <v>0</v>
      </c>
      <c r="H10" s="41">
        <f t="shared" si="0"/>
        <v>0</v>
      </c>
      <c r="I10" s="41">
        <f t="shared" si="0"/>
        <v>0</v>
      </c>
      <c r="J10" s="41">
        <f t="shared" si="0"/>
        <v>0</v>
      </c>
      <c r="K10" s="41">
        <f t="shared" si="1"/>
        <v>-6000</v>
      </c>
      <c r="L10" s="50">
        <f t="shared" si="2"/>
        <v>0</v>
      </c>
    </row>
    <row r="11" spans="1:12" ht="48.75" customHeight="1">
      <c r="A11" s="18" t="s">
        <v>21</v>
      </c>
      <c r="B11" s="29" t="s">
        <v>31</v>
      </c>
      <c r="C11" s="44">
        <f>D11+E11+F11</f>
        <v>6000</v>
      </c>
      <c r="D11" s="44"/>
      <c r="E11" s="44"/>
      <c r="F11" s="44">
        <v>6000</v>
      </c>
      <c r="G11" s="39">
        <f>H11+I11+J11</f>
        <v>0</v>
      </c>
      <c r="H11" s="39"/>
      <c r="I11" s="39"/>
      <c r="J11" s="39"/>
      <c r="K11" s="39">
        <f t="shared" si="1"/>
        <v>-6000</v>
      </c>
      <c r="L11" s="4">
        <f t="shared" si="2"/>
        <v>0</v>
      </c>
    </row>
    <row r="12" spans="1:12" ht="18.75" customHeight="1">
      <c r="A12" s="12" t="s">
        <v>8</v>
      </c>
      <c r="B12" s="12"/>
      <c r="C12" s="40">
        <f aca="true" t="shared" si="3" ref="C12:J12">C13</f>
        <v>401000</v>
      </c>
      <c r="D12" s="40">
        <f t="shared" si="3"/>
        <v>0</v>
      </c>
      <c r="E12" s="40">
        <f t="shared" si="3"/>
        <v>400000</v>
      </c>
      <c r="F12" s="40">
        <f t="shared" si="3"/>
        <v>1000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8">
        <f t="shared" si="1"/>
        <v>-401000</v>
      </c>
      <c r="L12" s="49">
        <f t="shared" si="2"/>
        <v>0</v>
      </c>
    </row>
    <row r="13" spans="1:12" ht="15.75" customHeight="1">
      <c r="A13" s="7" t="s">
        <v>14</v>
      </c>
      <c r="B13" s="7"/>
      <c r="C13" s="41">
        <f aca="true" t="shared" si="4" ref="C13:J13">C14+C15+C16+C17+C18+C19</f>
        <v>401000</v>
      </c>
      <c r="D13" s="41">
        <f t="shared" si="4"/>
        <v>0</v>
      </c>
      <c r="E13" s="41">
        <f t="shared" si="4"/>
        <v>400000</v>
      </c>
      <c r="F13" s="45">
        <f t="shared" si="4"/>
        <v>1000</v>
      </c>
      <c r="G13" s="41">
        <f t="shared" si="4"/>
        <v>0</v>
      </c>
      <c r="H13" s="41">
        <f t="shared" si="4"/>
        <v>0</v>
      </c>
      <c r="I13" s="41">
        <f t="shared" si="4"/>
        <v>0</v>
      </c>
      <c r="J13" s="41">
        <f t="shared" si="4"/>
        <v>0</v>
      </c>
      <c r="K13" s="41">
        <f t="shared" si="1"/>
        <v>-401000</v>
      </c>
      <c r="L13" s="50">
        <f t="shared" si="2"/>
        <v>0</v>
      </c>
    </row>
    <row r="14" spans="1:12" ht="60.75" customHeight="1">
      <c r="A14" s="22" t="s">
        <v>40</v>
      </c>
      <c r="B14" s="29" t="s">
        <v>31</v>
      </c>
      <c r="C14" s="42">
        <f aca="true" t="shared" si="5" ref="C14:C19">D14+E14+F14</f>
        <v>1000</v>
      </c>
      <c r="D14" s="42"/>
      <c r="E14" s="42"/>
      <c r="F14" s="42">
        <v>1000</v>
      </c>
      <c r="G14" s="42">
        <f>H14+I14+J14</f>
        <v>0</v>
      </c>
      <c r="H14" s="42"/>
      <c r="I14" s="42"/>
      <c r="J14" s="42"/>
      <c r="K14" s="39">
        <f t="shared" si="1"/>
        <v>-1000</v>
      </c>
      <c r="L14" s="4">
        <f t="shared" si="2"/>
        <v>0</v>
      </c>
    </row>
    <row r="15" spans="1:12" ht="60.75" customHeight="1">
      <c r="A15" s="22" t="s">
        <v>57</v>
      </c>
      <c r="B15" s="29" t="s">
        <v>31</v>
      </c>
      <c r="C15" s="42">
        <f t="shared" si="5"/>
        <v>16185.9</v>
      </c>
      <c r="D15" s="42"/>
      <c r="E15" s="42">
        <v>16185.9</v>
      </c>
      <c r="F15" s="42"/>
      <c r="G15" s="42"/>
      <c r="H15" s="42"/>
      <c r="I15" s="42"/>
      <c r="J15" s="42"/>
      <c r="K15" s="39">
        <f t="shared" si="1"/>
        <v>-16185.9</v>
      </c>
      <c r="L15" s="4">
        <f t="shared" si="2"/>
        <v>0</v>
      </c>
    </row>
    <row r="16" spans="1:12" ht="48.75" customHeight="1">
      <c r="A16" s="22" t="s">
        <v>22</v>
      </c>
      <c r="B16" s="47" t="s">
        <v>32</v>
      </c>
      <c r="C16" s="42">
        <f t="shared" si="5"/>
        <v>60.1</v>
      </c>
      <c r="D16" s="42"/>
      <c r="E16" s="42">
        <v>60.1</v>
      </c>
      <c r="F16" s="42"/>
      <c r="G16" s="42"/>
      <c r="H16" s="42"/>
      <c r="I16" s="42"/>
      <c r="J16" s="42"/>
      <c r="K16" s="39">
        <f t="shared" si="1"/>
        <v>-60.1</v>
      </c>
      <c r="L16" s="4">
        <f t="shared" si="2"/>
        <v>0</v>
      </c>
    </row>
    <row r="17" spans="1:12" ht="49.5" customHeight="1">
      <c r="A17" s="22" t="s">
        <v>36</v>
      </c>
      <c r="B17" s="29" t="s">
        <v>31</v>
      </c>
      <c r="C17" s="42">
        <f t="shared" si="5"/>
        <v>98705.2</v>
      </c>
      <c r="D17" s="42"/>
      <c r="E17" s="42">
        <v>98705.2</v>
      </c>
      <c r="F17" s="42"/>
      <c r="G17" s="42"/>
      <c r="H17" s="42"/>
      <c r="I17" s="42"/>
      <c r="J17" s="42"/>
      <c r="K17" s="39">
        <f t="shared" si="1"/>
        <v>-98705.2</v>
      </c>
      <c r="L17" s="4">
        <f t="shared" si="2"/>
        <v>0</v>
      </c>
    </row>
    <row r="18" spans="1:12" ht="60.75" customHeight="1">
      <c r="A18" s="22" t="s">
        <v>43</v>
      </c>
      <c r="B18" s="29" t="s">
        <v>31</v>
      </c>
      <c r="C18" s="42">
        <f t="shared" si="5"/>
        <v>186976.9</v>
      </c>
      <c r="D18" s="42"/>
      <c r="E18" s="42">
        <v>186976.9</v>
      </c>
      <c r="F18" s="42"/>
      <c r="G18" s="42"/>
      <c r="H18" s="42"/>
      <c r="I18" s="42"/>
      <c r="J18" s="42"/>
      <c r="K18" s="39">
        <f t="shared" si="1"/>
        <v>-186976.9</v>
      </c>
      <c r="L18" s="4">
        <f t="shared" si="2"/>
        <v>0</v>
      </c>
    </row>
    <row r="19" spans="1:12" ht="60.75" customHeight="1">
      <c r="A19" s="22" t="s">
        <v>44</v>
      </c>
      <c r="B19" s="29" t="s">
        <v>31</v>
      </c>
      <c r="C19" s="42">
        <f t="shared" si="5"/>
        <v>98071.9</v>
      </c>
      <c r="D19" s="42"/>
      <c r="E19" s="42">
        <v>98071.9</v>
      </c>
      <c r="F19" s="42"/>
      <c r="G19" s="42"/>
      <c r="H19" s="42"/>
      <c r="I19" s="42"/>
      <c r="J19" s="42"/>
      <c r="K19" s="39">
        <f t="shared" si="1"/>
        <v>-98071.9</v>
      </c>
      <c r="L19" s="4">
        <f t="shared" si="2"/>
        <v>0</v>
      </c>
    </row>
    <row r="20" spans="1:12" ht="30.75" customHeight="1">
      <c r="A20" s="6" t="s">
        <v>9</v>
      </c>
      <c r="B20" s="6"/>
      <c r="C20" s="40">
        <f aca="true" t="shared" si="6" ref="C20:J20">C21+C25+C27+C30</f>
        <v>209878.4</v>
      </c>
      <c r="D20" s="40">
        <f t="shared" si="6"/>
        <v>0</v>
      </c>
      <c r="E20" s="40">
        <f t="shared" si="6"/>
        <v>80315.4</v>
      </c>
      <c r="F20" s="40">
        <f t="shared" si="6"/>
        <v>129563</v>
      </c>
      <c r="G20" s="40">
        <f t="shared" si="6"/>
        <v>0</v>
      </c>
      <c r="H20" s="40">
        <f t="shared" si="6"/>
        <v>0</v>
      </c>
      <c r="I20" s="40">
        <f t="shared" si="6"/>
        <v>0</v>
      </c>
      <c r="J20" s="40">
        <f t="shared" si="6"/>
        <v>0</v>
      </c>
      <c r="K20" s="48">
        <f t="shared" si="1"/>
        <v>-209878.4</v>
      </c>
      <c r="L20" s="49">
        <f t="shared" si="2"/>
        <v>0</v>
      </c>
    </row>
    <row r="21" spans="1:12" ht="15.75" customHeight="1">
      <c r="A21" s="7" t="s">
        <v>13</v>
      </c>
      <c r="B21" s="7"/>
      <c r="C21" s="43">
        <f aca="true" t="shared" si="7" ref="C21:J21">C22+C23+C24</f>
        <v>50288.4</v>
      </c>
      <c r="D21" s="43">
        <f t="shared" si="7"/>
        <v>0</v>
      </c>
      <c r="E21" s="43">
        <f t="shared" si="7"/>
        <v>18925.4</v>
      </c>
      <c r="F21" s="43">
        <f t="shared" si="7"/>
        <v>31363</v>
      </c>
      <c r="G21" s="43">
        <f t="shared" si="7"/>
        <v>0</v>
      </c>
      <c r="H21" s="43">
        <f t="shared" si="7"/>
        <v>0</v>
      </c>
      <c r="I21" s="43">
        <f t="shared" si="7"/>
        <v>0</v>
      </c>
      <c r="J21" s="43">
        <f t="shared" si="7"/>
        <v>0</v>
      </c>
      <c r="K21" s="41">
        <f t="shared" si="1"/>
        <v>-50288.4</v>
      </c>
      <c r="L21" s="50">
        <f t="shared" si="2"/>
        <v>0</v>
      </c>
    </row>
    <row r="22" spans="1:12" ht="34.5" customHeight="1">
      <c r="A22" s="10" t="s">
        <v>41</v>
      </c>
      <c r="B22" s="29" t="s">
        <v>31</v>
      </c>
      <c r="C22" s="42">
        <f>D22+E22+F22</f>
        <v>15000</v>
      </c>
      <c r="D22" s="42"/>
      <c r="E22" s="42"/>
      <c r="F22" s="42">
        <v>15000</v>
      </c>
      <c r="G22" s="42">
        <f>H22+I22+J22</f>
        <v>0</v>
      </c>
      <c r="H22" s="42"/>
      <c r="I22" s="42"/>
      <c r="J22" s="42"/>
      <c r="K22" s="39">
        <f t="shared" si="1"/>
        <v>-15000</v>
      </c>
      <c r="L22" s="4">
        <f t="shared" si="2"/>
        <v>0</v>
      </c>
    </row>
    <row r="23" spans="1:12" ht="30.75" customHeight="1">
      <c r="A23" s="10" t="s">
        <v>0</v>
      </c>
      <c r="B23" s="29" t="s">
        <v>31</v>
      </c>
      <c r="C23" s="42">
        <f>D23+E23+F23</f>
        <v>16363</v>
      </c>
      <c r="D23" s="42"/>
      <c r="E23" s="42"/>
      <c r="F23" s="42">
        <v>16363</v>
      </c>
      <c r="G23" s="42">
        <f>H23+I23+J23</f>
        <v>0</v>
      </c>
      <c r="H23" s="42"/>
      <c r="I23" s="42"/>
      <c r="J23" s="42"/>
      <c r="K23" s="39">
        <f t="shared" si="1"/>
        <v>-16363</v>
      </c>
      <c r="L23" s="4">
        <f t="shared" si="2"/>
        <v>0</v>
      </c>
    </row>
    <row r="24" spans="1:12" ht="30.75" customHeight="1">
      <c r="A24" s="19" t="s">
        <v>42</v>
      </c>
      <c r="B24" s="29" t="s">
        <v>31</v>
      </c>
      <c r="C24" s="42">
        <f>D24+E24+F24</f>
        <v>18925.4</v>
      </c>
      <c r="D24" s="42"/>
      <c r="E24" s="42">
        <v>18925.4</v>
      </c>
      <c r="F24" s="42"/>
      <c r="G24" s="42">
        <f>H24+I24+J24</f>
        <v>0</v>
      </c>
      <c r="H24" s="42"/>
      <c r="I24" s="42"/>
      <c r="J24" s="42"/>
      <c r="K24" s="39">
        <f t="shared" si="1"/>
        <v>-18925.4</v>
      </c>
      <c r="L24" s="4">
        <f t="shared" si="2"/>
        <v>0</v>
      </c>
    </row>
    <row r="25" spans="1:12" ht="17.25" customHeight="1">
      <c r="A25" s="7" t="s">
        <v>6</v>
      </c>
      <c r="B25" s="7"/>
      <c r="C25" s="43">
        <f aca="true" t="shared" si="8" ref="C25:J25">C26</f>
        <v>5000</v>
      </c>
      <c r="D25" s="43">
        <f t="shared" si="8"/>
        <v>0</v>
      </c>
      <c r="E25" s="43">
        <f t="shared" si="8"/>
        <v>0</v>
      </c>
      <c r="F25" s="43">
        <f t="shared" si="8"/>
        <v>5000</v>
      </c>
      <c r="G25" s="43">
        <f t="shared" si="8"/>
        <v>0</v>
      </c>
      <c r="H25" s="43">
        <f t="shared" si="8"/>
        <v>0</v>
      </c>
      <c r="I25" s="43">
        <f t="shared" si="8"/>
        <v>0</v>
      </c>
      <c r="J25" s="43">
        <f t="shared" si="8"/>
        <v>0</v>
      </c>
      <c r="K25" s="39">
        <f t="shared" si="1"/>
        <v>-5000</v>
      </c>
      <c r="L25" s="4">
        <f t="shared" si="2"/>
        <v>0</v>
      </c>
    </row>
    <row r="26" spans="1:12" ht="37.5" customHeight="1">
      <c r="A26" s="10" t="s">
        <v>17</v>
      </c>
      <c r="B26" s="29" t="s">
        <v>31</v>
      </c>
      <c r="C26" s="44">
        <f>D26+E26+F26</f>
        <v>5000</v>
      </c>
      <c r="D26" s="44"/>
      <c r="E26" s="44"/>
      <c r="F26" s="44">
        <v>5000</v>
      </c>
      <c r="G26" s="44">
        <f>H26+I26+J26</f>
        <v>0</v>
      </c>
      <c r="H26" s="44"/>
      <c r="I26" s="44"/>
      <c r="J26" s="44"/>
      <c r="K26" s="44">
        <f t="shared" si="1"/>
        <v>-5000</v>
      </c>
      <c r="L26" s="13">
        <f t="shared" si="2"/>
        <v>0</v>
      </c>
    </row>
    <row r="27" spans="1:12" ht="15.75" customHeight="1">
      <c r="A27" s="11" t="s">
        <v>18</v>
      </c>
      <c r="B27" s="26"/>
      <c r="C27" s="45">
        <f aca="true" t="shared" si="9" ref="C27:J27">C28+C29</f>
        <v>68200</v>
      </c>
      <c r="D27" s="45">
        <f t="shared" si="9"/>
        <v>0</v>
      </c>
      <c r="E27" s="45">
        <f t="shared" si="9"/>
        <v>0</v>
      </c>
      <c r="F27" s="45">
        <f t="shared" si="9"/>
        <v>68200</v>
      </c>
      <c r="G27" s="45">
        <f t="shared" si="9"/>
        <v>0</v>
      </c>
      <c r="H27" s="45">
        <f t="shared" si="9"/>
        <v>0</v>
      </c>
      <c r="I27" s="45">
        <f t="shared" si="9"/>
        <v>0</v>
      </c>
      <c r="J27" s="45">
        <f t="shared" si="9"/>
        <v>0</v>
      </c>
      <c r="K27" s="45">
        <f t="shared" si="1"/>
        <v>-68200</v>
      </c>
      <c r="L27" s="52">
        <f t="shared" si="2"/>
        <v>0</v>
      </c>
    </row>
    <row r="28" spans="1:12" ht="48" customHeight="1">
      <c r="A28" s="10" t="s">
        <v>45</v>
      </c>
      <c r="B28" s="29" t="s">
        <v>31</v>
      </c>
      <c r="C28" s="44">
        <f>D28+E28+F28</f>
        <v>50000</v>
      </c>
      <c r="D28" s="44"/>
      <c r="E28" s="44"/>
      <c r="F28" s="44">
        <v>50000</v>
      </c>
      <c r="G28" s="44">
        <f>H28+I28+J28</f>
        <v>0</v>
      </c>
      <c r="H28" s="44"/>
      <c r="I28" s="44"/>
      <c r="J28" s="44"/>
      <c r="K28" s="44">
        <f t="shared" si="1"/>
        <v>-50000</v>
      </c>
      <c r="L28" s="13">
        <f t="shared" si="2"/>
        <v>0</v>
      </c>
    </row>
    <row r="29" spans="1:12" ht="48" customHeight="1">
      <c r="A29" s="23" t="s">
        <v>46</v>
      </c>
      <c r="B29" s="29" t="s">
        <v>31</v>
      </c>
      <c r="C29" s="44">
        <f>D29+E29+F29</f>
        <v>18200</v>
      </c>
      <c r="D29" s="44"/>
      <c r="E29" s="44"/>
      <c r="F29" s="44">
        <v>18200</v>
      </c>
      <c r="G29" s="44">
        <f>H29+I29+J29</f>
        <v>0</v>
      </c>
      <c r="H29" s="44"/>
      <c r="I29" s="44"/>
      <c r="J29" s="44"/>
      <c r="K29" s="44">
        <f t="shared" si="1"/>
        <v>-18200</v>
      </c>
      <c r="L29" s="13">
        <f t="shared" si="2"/>
        <v>0</v>
      </c>
    </row>
    <row r="30" spans="1:12" ht="33" customHeight="1">
      <c r="A30" s="53" t="s">
        <v>47</v>
      </c>
      <c r="B30" s="29"/>
      <c r="C30" s="45">
        <f aca="true" t="shared" si="10" ref="C30:J30">C31+C32</f>
        <v>86390</v>
      </c>
      <c r="D30" s="45">
        <f t="shared" si="10"/>
        <v>0</v>
      </c>
      <c r="E30" s="45">
        <f t="shared" si="10"/>
        <v>61390</v>
      </c>
      <c r="F30" s="45">
        <f t="shared" si="10"/>
        <v>25000</v>
      </c>
      <c r="G30" s="45">
        <f t="shared" si="10"/>
        <v>0</v>
      </c>
      <c r="H30" s="45">
        <f t="shared" si="10"/>
        <v>0</v>
      </c>
      <c r="I30" s="45">
        <f t="shared" si="10"/>
        <v>0</v>
      </c>
      <c r="J30" s="45">
        <f t="shared" si="10"/>
        <v>0</v>
      </c>
      <c r="K30" s="45">
        <f t="shared" si="1"/>
        <v>-86390</v>
      </c>
      <c r="L30" s="52">
        <f t="shared" si="2"/>
        <v>0</v>
      </c>
    </row>
    <row r="31" spans="1:12" ht="48" customHeight="1">
      <c r="A31" s="23" t="s">
        <v>48</v>
      </c>
      <c r="B31" s="29" t="s">
        <v>31</v>
      </c>
      <c r="C31" s="44">
        <f>D31+E31+F31</f>
        <v>25000</v>
      </c>
      <c r="D31" s="44"/>
      <c r="E31" s="44"/>
      <c r="F31" s="44">
        <v>25000</v>
      </c>
      <c r="G31" s="44">
        <f>H31+I31+J31</f>
        <v>0</v>
      </c>
      <c r="H31" s="44"/>
      <c r="I31" s="44"/>
      <c r="J31" s="44"/>
      <c r="K31" s="44">
        <f t="shared" si="1"/>
        <v>-25000</v>
      </c>
      <c r="L31" s="13">
        <f t="shared" si="2"/>
        <v>0</v>
      </c>
    </row>
    <row r="32" spans="1:12" ht="36" customHeight="1">
      <c r="A32" s="23" t="s">
        <v>56</v>
      </c>
      <c r="B32" s="29" t="s">
        <v>31</v>
      </c>
      <c r="C32" s="44">
        <f>D32+E32+F32</f>
        <v>61390</v>
      </c>
      <c r="D32" s="44"/>
      <c r="E32" s="44">
        <v>61390</v>
      </c>
      <c r="F32" s="44"/>
      <c r="G32" s="44"/>
      <c r="H32" s="44"/>
      <c r="I32" s="44"/>
      <c r="J32" s="44"/>
      <c r="K32" s="44">
        <f t="shared" si="1"/>
        <v>-61390</v>
      </c>
      <c r="L32" s="13">
        <f t="shared" si="2"/>
        <v>0</v>
      </c>
    </row>
    <row r="33" spans="1:12" ht="18" customHeight="1">
      <c r="A33" s="12" t="s">
        <v>10</v>
      </c>
      <c r="B33" s="28"/>
      <c r="C33" s="46">
        <f aca="true" t="shared" si="11" ref="C33:J33">C34+C40</f>
        <v>275596.5</v>
      </c>
      <c r="D33" s="46">
        <f t="shared" si="11"/>
        <v>0</v>
      </c>
      <c r="E33" s="46">
        <f t="shared" si="11"/>
        <v>223096.5</v>
      </c>
      <c r="F33" s="46">
        <f t="shared" si="11"/>
        <v>52500</v>
      </c>
      <c r="G33" s="46">
        <f t="shared" si="11"/>
        <v>0</v>
      </c>
      <c r="H33" s="46">
        <f t="shared" si="11"/>
        <v>0</v>
      </c>
      <c r="I33" s="46">
        <f t="shared" si="11"/>
        <v>0</v>
      </c>
      <c r="J33" s="46">
        <f t="shared" si="11"/>
        <v>0</v>
      </c>
      <c r="K33" s="46">
        <f t="shared" si="1"/>
        <v>-275596.5</v>
      </c>
      <c r="L33" s="14">
        <f t="shared" si="2"/>
        <v>0</v>
      </c>
    </row>
    <row r="34" spans="1:12" ht="18" customHeight="1">
      <c r="A34" s="7" t="s">
        <v>7</v>
      </c>
      <c r="B34" s="27"/>
      <c r="C34" s="45">
        <f aca="true" t="shared" si="12" ref="C34:J34">C35+C36+C37+C38+C39</f>
        <v>275096.5</v>
      </c>
      <c r="D34" s="45">
        <f t="shared" si="12"/>
        <v>0</v>
      </c>
      <c r="E34" s="45">
        <f t="shared" si="12"/>
        <v>223096.5</v>
      </c>
      <c r="F34" s="45">
        <f t="shared" si="12"/>
        <v>52000</v>
      </c>
      <c r="G34" s="45">
        <f t="shared" si="12"/>
        <v>0</v>
      </c>
      <c r="H34" s="45">
        <f t="shared" si="12"/>
        <v>0</v>
      </c>
      <c r="I34" s="45">
        <f t="shared" si="12"/>
        <v>0</v>
      </c>
      <c r="J34" s="45">
        <f t="shared" si="12"/>
        <v>0</v>
      </c>
      <c r="K34" s="45">
        <f t="shared" si="1"/>
        <v>-275096.5</v>
      </c>
      <c r="L34" s="52">
        <f t="shared" si="2"/>
        <v>0</v>
      </c>
    </row>
    <row r="35" spans="1:12" ht="48.75" customHeight="1">
      <c r="A35" s="8" t="s">
        <v>49</v>
      </c>
      <c r="B35" s="29" t="s">
        <v>31</v>
      </c>
      <c r="C35" s="44">
        <f>D35+E35+F35</f>
        <v>20000</v>
      </c>
      <c r="D35" s="44"/>
      <c r="E35" s="44"/>
      <c r="F35" s="44">
        <v>20000</v>
      </c>
      <c r="G35" s="44">
        <f>H35+I35+J35</f>
        <v>0</v>
      </c>
      <c r="H35" s="44"/>
      <c r="I35" s="44"/>
      <c r="J35" s="44"/>
      <c r="K35" s="44">
        <f t="shared" si="1"/>
        <v>-20000</v>
      </c>
      <c r="L35" s="13">
        <f t="shared" si="2"/>
        <v>0</v>
      </c>
    </row>
    <row r="36" spans="1:12" ht="75.75" customHeight="1">
      <c r="A36" s="8" t="s">
        <v>50</v>
      </c>
      <c r="B36" s="29" t="s">
        <v>31</v>
      </c>
      <c r="C36" s="44">
        <f>D36+E36+F36</f>
        <v>2000</v>
      </c>
      <c r="D36" s="44"/>
      <c r="E36" s="44"/>
      <c r="F36" s="44">
        <v>2000</v>
      </c>
      <c r="G36" s="44">
        <f>H36+I36+J36</f>
        <v>0</v>
      </c>
      <c r="H36" s="44"/>
      <c r="I36" s="44"/>
      <c r="J36" s="44"/>
      <c r="K36" s="44">
        <f t="shared" si="1"/>
        <v>-2000</v>
      </c>
      <c r="L36" s="13">
        <f t="shared" si="2"/>
        <v>0</v>
      </c>
    </row>
    <row r="37" spans="1:12" ht="50.25" customHeight="1">
      <c r="A37" s="8" t="s">
        <v>51</v>
      </c>
      <c r="B37" s="29" t="s">
        <v>31</v>
      </c>
      <c r="C37" s="44">
        <f>D37+E37+F37</f>
        <v>84365.5</v>
      </c>
      <c r="D37" s="44"/>
      <c r="E37" s="44">
        <v>74365.5</v>
      </c>
      <c r="F37" s="44">
        <v>10000</v>
      </c>
      <c r="G37" s="44"/>
      <c r="H37" s="44"/>
      <c r="I37" s="44"/>
      <c r="J37" s="44"/>
      <c r="K37" s="44">
        <f t="shared" si="1"/>
        <v>-84365.5</v>
      </c>
      <c r="L37" s="13">
        <f t="shared" si="2"/>
        <v>0</v>
      </c>
    </row>
    <row r="38" spans="1:12" ht="51" customHeight="1">
      <c r="A38" s="8" t="s">
        <v>58</v>
      </c>
      <c r="B38" s="29" t="s">
        <v>31</v>
      </c>
      <c r="C38" s="44">
        <f>D38+E38+F38</f>
        <v>84365.5</v>
      </c>
      <c r="D38" s="44"/>
      <c r="E38" s="44">
        <v>74365.5</v>
      </c>
      <c r="F38" s="44">
        <v>10000</v>
      </c>
      <c r="G38" s="44"/>
      <c r="H38" s="44"/>
      <c r="I38" s="44"/>
      <c r="J38" s="44"/>
      <c r="K38" s="44">
        <f t="shared" si="1"/>
        <v>-84365.5</v>
      </c>
      <c r="L38" s="13">
        <f t="shared" si="2"/>
        <v>0</v>
      </c>
    </row>
    <row r="39" spans="1:12" ht="48.75" customHeight="1">
      <c r="A39" s="10" t="s">
        <v>59</v>
      </c>
      <c r="B39" s="29" t="s">
        <v>31</v>
      </c>
      <c r="C39" s="44">
        <f>D39+E39+F39</f>
        <v>84365.5</v>
      </c>
      <c r="D39" s="44"/>
      <c r="E39" s="44">
        <v>74365.5</v>
      </c>
      <c r="F39" s="44">
        <v>10000</v>
      </c>
      <c r="G39" s="44">
        <f>H39+I39+J39</f>
        <v>0</v>
      </c>
      <c r="H39" s="44"/>
      <c r="I39" s="44"/>
      <c r="J39" s="44"/>
      <c r="K39" s="44">
        <f t="shared" si="1"/>
        <v>-84365.5</v>
      </c>
      <c r="L39" s="13">
        <f t="shared" si="2"/>
        <v>0</v>
      </c>
    </row>
    <row r="40" spans="1:12" ht="17.25" customHeight="1">
      <c r="A40" s="11" t="s">
        <v>52</v>
      </c>
      <c r="B40" s="29"/>
      <c r="C40" s="45">
        <f aca="true" t="shared" si="13" ref="C40:J40">C41</f>
        <v>500</v>
      </c>
      <c r="D40" s="45">
        <f t="shared" si="13"/>
        <v>0</v>
      </c>
      <c r="E40" s="45">
        <f t="shared" si="13"/>
        <v>0</v>
      </c>
      <c r="F40" s="45">
        <f t="shared" si="13"/>
        <v>500</v>
      </c>
      <c r="G40" s="45">
        <f t="shared" si="13"/>
        <v>0</v>
      </c>
      <c r="H40" s="45">
        <f t="shared" si="13"/>
        <v>0</v>
      </c>
      <c r="I40" s="45">
        <f t="shared" si="13"/>
        <v>0</v>
      </c>
      <c r="J40" s="45">
        <f t="shared" si="13"/>
        <v>0</v>
      </c>
      <c r="K40" s="45">
        <f t="shared" si="1"/>
        <v>-500</v>
      </c>
      <c r="L40" s="52">
        <f t="shared" si="2"/>
        <v>0</v>
      </c>
    </row>
    <row r="41" spans="1:12" ht="50.25" customHeight="1">
      <c r="A41" s="10" t="s">
        <v>61</v>
      </c>
      <c r="B41" s="29" t="s">
        <v>31</v>
      </c>
      <c r="C41" s="44">
        <f>D41+E41+F41</f>
        <v>500</v>
      </c>
      <c r="D41" s="44"/>
      <c r="E41" s="44"/>
      <c r="F41" s="44">
        <v>500</v>
      </c>
      <c r="G41" s="44"/>
      <c r="H41" s="44"/>
      <c r="I41" s="44"/>
      <c r="J41" s="44"/>
      <c r="K41" s="44">
        <f t="shared" si="1"/>
        <v>-500</v>
      </c>
      <c r="L41" s="13">
        <f t="shared" si="2"/>
        <v>0</v>
      </c>
    </row>
    <row r="42" spans="1:12" ht="19.5" customHeight="1">
      <c r="A42" s="6" t="s">
        <v>53</v>
      </c>
      <c r="B42" s="6"/>
      <c r="C42" s="46">
        <f aca="true" t="shared" si="14" ref="C42:J43">C43</f>
        <v>16139.2</v>
      </c>
      <c r="D42" s="46">
        <f t="shared" si="14"/>
        <v>0</v>
      </c>
      <c r="E42" s="46">
        <f t="shared" si="14"/>
        <v>0</v>
      </c>
      <c r="F42" s="46">
        <f t="shared" si="14"/>
        <v>16139.2</v>
      </c>
      <c r="G42" s="46">
        <f t="shared" si="14"/>
        <v>0</v>
      </c>
      <c r="H42" s="46">
        <f t="shared" si="14"/>
        <v>0</v>
      </c>
      <c r="I42" s="46">
        <f t="shared" si="14"/>
        <v>0</v>
      </c>
      <c r="J42" s="46">
        <f t="shared" si="14"/>
        <v>0</v>
      </c>
      <c r="K42" s="46">
        <f t="shared" si="1"/>
        <v>-16139.2</v>
      </c>
      <c r="L42" s="14">
        <f t="shared" si="2"/>
        <v>0</v>
      </c>
    </row>
    <row r="43" spans="1:12" ht="17.25" customHeight="1">
      <c r="A43" s="7" t="s">
        <v>54</v>
      </c>
      <c r="B43" s="7"/>
      <c r="C43" s="45">
        <f t="shared" si="14"/>
        <v>16139.2</v>
      </c>
      <c r="D43" s="45">
        <f t="shared" si="14"/>
        <v>0</v>
      </c>
      <c r="E43" s="45">
        <f t="shared" si="14"/>
        <v>0</v>
      </c>
      <c r="F43" s="45">
        <f t="shared" si="14"/>
        <v>16139.2</v>
      </c>
      <c r="G43" s="45">
        <f t="shared" si="14"/>
        <v>0</v>
      </c>
      <c r="H43" s="45">
        <f t="shared" si="14"/>
        <v>0</v>
      </c>
      <c r="I43" s="45">
        <f t="shared" si="14"/>
        <v>0</v>
      </c>
      <c r="J43" s="45">
        <f t="shared" si="14"/>
        <v>0</v>
      </c>
      <c r="K43" s="45">
        <f t="shared" si="1"/>
        <v>-16139.2</v>
      </c>
      <c r="L43" s="52">
        <f t="shared" si="2"/>
        <v>0</v>
      </c>
    </row>
    <row r="44" spans="1:12" ht="48" customHeight="1">
      <c r="A44" s="8" t="s">
        <v>55</v>
      </c>
      <c r="B44" s="29" t="s">
        <v>31</v>
      </c>
      <c r="C44" s="44">
        <f>D44+E44+F44</f>
        <v>16139.2</v>
      </c>
      <c r="D44" s="44"/>
      <c r="E44" s="44"/>
      <c r="F44" s="44">
        <v>16139.2</v>
      </c>
      <c r="G44" s="44">
        <f>H44+I44+J44</f>
        <v>0</v>
      </c>
      <c r="H44" s="44"/>
      <c r="I44" s="44"/>
      <c r="J44" s="44"/>
      <c r="K44" s="44">
        <f t="shared" si="1"/>
        <v>-16139.2</v>
      </c>
      <c r="L44" s="13">
        <f t="shared" si="2"/>
        <v>0</v>
      </c>
    </row>
    <row r="45" spans="1:12" ht="23.25" customHeight="1">
      <c r="A45" s="20" t="s">
        <v>11</v>
      </c>
      <c r="B45" s="20"/>
      <c r="C45" s="46">
        <f aca="true" t="shared" si="15" ref="C45:J46">C46</f>
        <v>4949.8</v>
      </c>
      <c r="D45" s="46">
        <f t="shared" si="15"/>
        <v>0</v>
      </c>
      <c r="E45" s="46">
        <f t="shared" si="15"/>
        <v>4949.8</v>
      </c>
      <c r="F45" s="46">
        <f t="shared" si="15"/>
        <v>0</v>
      </c>
      <c r="G45" s="46">
        <f t="shared" si="15"/>
        <v>0</v>
      </c>
      <c r="H45" s="46">
        <f t="shared" si="15"/>
        <v>0</v>
      </c>
      <c r="I45" s="46">
        <f t="shared" si="15"/>
        <v>0</v>
      </c>
      <c r="J45" s="46">
        <f t="shared" si="15"/>
        <v>0</v>
      </c>
      <c r="K45" s="46">
        <f t="shared" si="1"/>
        <v>-4949.8</v>
      </c>
      <c r="L45" s="14">
        <f t="shared" si="2"/>
        <v>0</v>
      </c>
    </row>
    <row r="46" spans="1:12" ht="18.75" customHeight="1">
      <c r="A46" s="9" t="s">
        <v>19</v>
      </c>
      <c r="B46" s="9"/>
      <c r="C46" s="45">
        <f t="shared" si="15"/>
        <v>4949.8</v>
      </c>
      <c r="D46" s="45">
        <f t="shared" si="15"/>
        <v>0</v>
      </c>
      <c r="E46" s="45">
        <f t="shared" si="15"/>
        <v>4949.8</v>
      </c>
      <c r="F46" s="45">
        <f t="shared" si="15"/>
        <v>0</v>
      </c>
      <c r="G46" s="45">
        <f t="shared" si="15"/>
        <v>0</v>
      </c>
      <c r="H46" s="45">
        <f t="shared" si="15"/>
        <v>0</v>
      </c>
      <c r="I46" s="45">
        <f t="shared" si="15"/>
        <v>0</v>
      </c>
      <c r="J46" s="45">
        <f t="shared" si="15"/>
        <v>0</v>
      </c>
      <c r="K46" s="45">
        <f t="shared" si="1"/>
        <v>-4949.8</v>
      </c>
      <c r="L46" s="52">
        <f t="shared" si="2"/>
        <v>0</v>
      </c>
    </row>
    <row r="47" spans="1:12" ht="33" customHeight="1">
      <c r="A47" s="21" t="s">
        <v>34</v>
      </c>
      <c r="B47" s="29" t="s">
        <v>31</v>
      </c>
      <c r="C47" s="44">
        <f>D47+E47+F47</f>
        <v>4949.8</v>
      </c>
      <c r="D47" s="44"/>
      <c r="E47" s="44">
        <v>4949.8</v>
      </c>
      <c r="F47" s="44"/>
      <c r="G47" s="44">
        <f>H47+I47+J47</f>
        <v>0</v>
      </c>
      <c r="H47" s="44"/>
      <c r="I47" s="44"/>
      <c r="J47" s="44"/>
      <c r="K47" s="44">
        <f t="shared" si="1"/>
        <v>-4949.8</v>
      </c>
      <c r="L47" s="13">
        <f t="shared" si="2"/>
        <v>0</v>
      </c>
    </row>
    <row r="48" spans="1:12" s="5" customFormat="1" ht="33.75" customHeight="1">
      <c r="A48" s="6" t="s">
        <v>12</v>
      </c>
      <c r="B48" s="6"/>
      <c r="C48" s="46">
        <f aca="true" t="shared" si="16" ref="C48:J48">C9+C12+C20+C33+C42+C45</f>
        <v>913563.9</v>
      </c>
      <c r="D48" s="46">
        <f t="shared" si="16"/>
        <v>0</v>
      </c>
      <c r="E48" s="46">
        <f t="shared" si="16"/>
        <v>708361.7000000001</v>
      </c>
      <c r="F48" s="46">
        <f t="shared" si="16"/>
        <v>205202.2</v>
      </c>
      <c r="G48" s="46">
        <f t="shared" si="16"/>
        <v>0</v>
      </c>
      <c r="H48" s="46">
        <f t="shared" si="16"/>
        <v>0</v>
      </c>
      <c r="I48" s="46">
        <f t="shared" si="16"/>
        <v>0</v>
      </c>
      <c r="J48" s="46">
        <f t="shared" si="16"/>
        <v>0</v>
      </c>
      <c r="K48" s="46">
        <f t="shared" si="1"/>
        <v>-913563.9</v>
      </c>
      <c r="L48" s="14">
        <f t="shared" si="2"/>
        <v>0</v>
      </c>
    </row>
    <row r="50" spans="1:3" ht="30.75" customHeight="1">
      <c r="A50" s="25" t="s">
        <v>24</v>
      </c>
      <c r="C50" s="25" t="s">
        <v>28</v>
      </c>
    </row>
    <row r="51" ht="57.75" customHeight="1">
      <c r="A51" s="1" t="s">
        <v>35</v>
      </c>
    </row>
    <row r="52" ht="15">
      <c r="B52" s="25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ivs1</cp:lastModifiedBy>
  <cp:lastPrinted>2011-02-10T10:49:58Z</cp:lastPrinted>
  <dcterms:created xsi:type="dcterms:W3CDTF">2007-01-23T06:19:47Z</dcterms:created>
  <dcterms:modified xsi:type="dcterms:W3CDTF">2011-03-11T08:49:26Z</dcterms:modified>
  <cp:category/>
  <cp:version/>
  <cp:contentType/>
  <cp:contentStatus/>
</cp:coreProperties>
</file>