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3"/>
  </bookViews>
  <sheets>
    <sheet name="01.02.2011(руб)" sheetId="1" r:id="rId1"/>
    <sheet name="01.02.2011(т,руб)" sheetId="2" r:id="rId2"/>
    <sheet name="01.03.2011(руб) " sheetId="3" r:id="rId3"/>
    <sheet name="01.03.2011(т.руб)" sheetId="4" r:id="rId4"/>
  </sheets>
  <definedNames>
    <definedName name="_xlnm.Print_Titles" localSheetId="0">'01.02.2011(руб)'!$5:$8</definedName>
    <definedName name="_xlnm.Print_Titles" localSheetId="1">'01.02.2011(т,руб)'!$5:$8</definedName>
    <definedName name="_xlnm.Print_Titles" localSheetId="2">'01.03.2011(руб) '!$5:$8</definedName>
    <definedName name="_xlnm.Print_Titles" localSheetId="3">'01.03.2011(т.руб)'!$5:$8</definedName>
    <definedName name="_xlnm.Print_Area" localSheetId="0">'01.02.2011(руб)'!$A$1:$L$51</definedName>
    <definedName name="_xlnm.Print_Area" localSheetId="1">'01.02.2011(т,руб)'!$A$1:$L$51</definedName>
    <definedName name="_xlnm.Print_Area" localSheetId="2">'01.03.2011(руб) '!$A$1:$L$51</definedName>
    <definedName name="_xlnm.Print_Area" localSheetId="3">'01.03.2011(т.руб)'!$A$1:$L$48</definedName>
  </definedNames>
  <calcPr fullCalcOnLoad="1"/>
</workbook>
</file>

<file path=xl/sharedStrings.xml><?xml version="1.0" encoding="utf-8"?>
<sst xmlns="http://schemas.openxmlformats.org/spreadsheetml/2006/main" count="345" uniqueCount="69">
  <si>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</si>
  <si>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</si>
  <si>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</si>
  <si>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</si>
  <si>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</si>
  <si>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</si>
  <si>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</si>
  <si>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</si>
  <si>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</si>
  <si>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</si>
  <si>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</si>
  <si>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</si>
  <si>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</si>
  <si>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</si>
  <si>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</si>
  <si>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</si>
  <si>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</si>
  <si>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</si>
  <si>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</si>
  <si>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</si>
  <si>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</si>
  <si>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</si>
  <si>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</si>
  <si>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</si>
  <si>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</si>
  <si>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</si>
  <si>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</si>
  <si>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</si>
  <si>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</si>
  <si>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</si>
  <si>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</si>
  <si>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</si>
  <si>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</si>
  <si>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</si>
  <si>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</si>
  <si>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</si>
  <si>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</si>
  <si>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об исполнении инвестиционной программы г.Чебоксары на 01.02.2011 года</t>
  </si>
  <si>
    <t>План на 2011 год</t>
  </si>
  <si>
    <t>Кассовые расходы за январь 2011 года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</si>
  <si>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</si>
  <si>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</si>
  <si>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</si>
  <si>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</si>
  <si>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</si>
  <si>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05 03 3150201 500 225</t>
    </r>
  </si>
  <si>
    <r>
      <t xml:space="preserve">Ремонт автодороги по пр.И.Яковлева на участке от Привокзальной площади до кольца пр.9-ой Пятилетки    </t>
    </r>
    <r>
      <rPr>
        <b/>
        <i/>
        <sz val="12"/>
        <rFont val="Arial Cyr"/>
        <family val="0"/>
      </rPr>
      <t>05 03 3150201 500 225</t>
    </r>
  </si>
  <si>
    <t xml:space="preserve">     Другие вопросы в области жилищно-коммунального хозяйства</t>
  </si>
  <si>
    <r>
      <t xml:space="preserve">Полигон твердых бытовых отходов (Чувашская Республика г. Новочебоксарск, ул.Промышленная)   </t>
    </r>
    <r>
      <rPr>
        <b/>
        <i/>
        <sz val="12"/>
        <rFont val="Arial Cyr"/>
        <family val="0"/>
      </rPr>
      <t>05 05 1020102 003 310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</si>
  <si>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</si>
  <si>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</si>
  <si>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r>
      <t xml:space="preserve">Строительство дошкольного образовательного учреждения, г.Чебоксары микрорайон "Волжский-3" на 200 мест    </t>
    </r>
    <r>
      <rPr>
        <b/>
        <i/>
        <sz val="12"/>
        <rFont val="Arial Cyr"/>
        <family val="0"/>
      </rPr>
      <t xml:space="preserve"> 07 01 5225224 003 310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</si>
  <si>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</si>
  <si>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</si>
  <si>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</si>
  <si>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</si>
  <si>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05 05 5224204 003 310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</si>
  <si>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</si>
  <si>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>Строительство дошкольного образовательного учреждения, г.Чебоксары Проспект Тракторостроителей на 240 мест</t>
    </r>
    <r>
      <rPr>
        <b/>
        <i/>
        <sz val="12"/>
        <rFont val="Arial Cyr"/>
        <family val="0"/>
      </rPr>
      <t>07 01 5225225 003 310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</si>
  <si>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</si>
  <si>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</si>
  <si>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</si>
  <si>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>об исполнении инвестиционной программы г.Чебоксары на 01.03.2011 года</t>
  </si>
  <si>
    <t>Кассовые расходы за январь-февраль 2011 года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</si>
  <si>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</si>
  <si>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</si>
  <si>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t>Полигон ТБО для гг.Чебоксары, Новочебоксарск и Чебоксарского района   05 05 5224204 003 310</t>
  </si>
  <si>
    <r>
      <t xml:space="preserve">Полигон твердых бытовых отходов (Чувашская Республика г. Новочебоксарск, ул.Промышленная)              </t>
    </r>
    <r>
      <rPr>
        <b/>
        <i/>
        <sz val="12"/>
        <rFont val="Arial Cyr"/>
        <family val="0"/>
      </rPr>
      <t>05 05 1020102 003 310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</si>
  <si>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05 05 5224204 003 310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</si>
</sst>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3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51" sqref="H51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5.75" customHeight="1">
      <c r="A3" s="68"/>
      <c r="B3" s="68"/>
      <c r="C3" s="68"/>
      <c r="D3" s="68"/>
      <c r="E3" s="68"/>
      <c r="F3" s="6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20</v>
      </c>
      <c r="B5" s="64" t="s">
        <v>30</v>
      </c>
      <c r="C5" s="70" t="s">
        <v>38</v>
      </c>
      <c r="D5" s="70"/>
      <c r="E5" s="70"/>
      <c r="F5" s="70"/>
      <c r="G5" s="59" t="s">
        <v>39</v>
      </c>
      <c r="H5" s="60"/>
      <c r="I5" s="60"/>
      <c r="J5" s="61"/>
      <c r="K5" s="64" t="s">
        <v>25</v>
      </c>
      <c r="L5" s="72" t="s">
        <v>27</v>
      </c>
    </row>
    <row r="6" spans="1:12" ht="29.25" customHeight="1">
      <c r="A6" s="69"/>
      <c r="B6" s="67"/>
      <c r="C6" s="70" t="s">
        <v>1</v>
      </c>
      <c r="D6" s="70" t="s">
        <v>2</v>
      </c>
      <c r="E6" s="70"/>
      <c r="F6" s="70"/>
      <c r="G6" s="62" t="s">
        <v>1</v>
      </c>
      <c r="H6" s="59" t="s">
        <v>2</v>
      </c>
      <c r="I6" s="60"/>
      <c r="J6" s="61"/>
      <c r="K6" s="65"/>
      <c r="L6" s="73"/>
    </row>
    <row r="7" spans="1:12" ht="30.75" customHeight="1">
      <c r="A7" s="69"/>
      <c r="B7" s="65"/>
      <c r="C7" s="70"/>
      <c r="D7" s="30" t="s">
        <v>3</v>
      </c>
      <c r="E7" s="30" t="s">
        <v>4</v>
      </c>
      <c r="F7" s="30" t="s">
        <v>5</v>
      </c>
      <c r="G7" s="63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8">G9-C9</f>
        <v>-6000000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8</v>
      </c>
      <c r="B12" s="12"/>
      <c r="C12" s="32">
        <f aca="true" t="shared" si="3" ref="C12:J12">C13</f>
        <v>401000000</v>
      </c>
      <c r="D12" s="32">
        <f t="shared" si="3"/>
        <v>0</v>
      </c>
      <c r="E12" s="32">
        <f t="shared" si="3"/>
        <v>400000000</v>
      </c>
      <c r="F12" s="32">
        <f t="shared" si="3"/>
        <v>1000000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51">
        <f t="shared" si="1"/>
        <v>-401000000</v>
      </c>
      <c r="L12" s="49">
        <f t="shared" si="2"/>
        <v>0</v>
      </c>
    </row>
    <row r="13" spans="1:12" ht="15.75" customHeight="1">
      <c r="A13" s="7" t="s">
        <v>14</v>
      </c>
      <c r="B13" s="7"/>
      <c r="C13" s="33">
        <f>C14+C15+C16+C17+C18+C19</f>
        <v>401000000</v>
      </c>
      <c r="D13" s="33">
        <f aca="true" t="shared" si="4" ref="D13:J13">D14+D15+D16+D17+D18+D19</f>
        <v>0</v>
      </c>
      <c r="E13" s="33">
        <f t="shared" si="4"/>
        <v>400000000</v>
      </c>
      <c r="F13" s="37">
        <f t="shared" si="4"/>
        <v>1000000</v>
      </c>
      <c r="G13" s="33">
        <f t="shared" si="4"/>
        <v>0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1"/>
        <v>-401000000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34">
        <f aca="true" t="shared" si="5" ref="C14:C19">D14+E14+F14</f>
        <v>1000000</v>
      </c>
      <c r="D14" s="34"/>
      <c r="E14" s="34"/>
      <c r="F14" s="34">
        <v>1000000</v>
      </c>
      <c r="G14" s="34">
        <f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34">
        <f t="shared" si="5"/>
        <v>16185895</v>
      </c>
      <c r="D15" s="34"/>
      <c r="E15" s="34">
        <v>16185895</v>
      </c>
      <c r="F15" s="34"/>
      <c r="G15" s="34"/>
      <c r="H15" s="34"/>
      <c r="I15" s="34"/>
      <c r="J15" s="34"/>
      <c r="K15" s="31">
        <f t="shared" si="1"/>
        <v>-16185895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34">
        <f t="shared" si="5"/>
        <v>60075</v>
      </c>
      <c r="D16" s="34"/>
      <c r="E16" s="34">
        <v>60075</v>
      </c>
      <c r="F16" s="34"/>
      <c r="G16" s="34"/>
      <c r="H16" s="34"/>
      <c r="I16" s="34"/>
      <c r="J16" s="34"/>
      <c r="K16" s="31">
        <f t="shared" si="1"/>
        <v>-60075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34">
        <f t="shared" si="5"/>
        <v>98705200</v>
      </c>
      <c r="D17" s="34"/>
      <c r="E17" s="34">
        <v>98705200</v>
      </c>
      <c r="F17" s="34"/>
      <c r="G17" s="34"/>
      <c r="H17" s="34"/>
      <c r="I17" s="34"/>
      <c r="J17" s="34"/>
      <c r="K17" s="31">
        <f t="shared" si="1"/>
        <v>-98705200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34">
        <f t="shared" si="5"/>
        <v>186976906</v>
      </c>
      <c r="D18" s="34"/>
      <c r="E18" s="34">
        <v>186976906</v>
      </c>
      <c r="F18" s="34"/>
      <c r="G18" s="34"/>
      <c r="H18" s="34"/>
      <c r="I18" s="34"/>
      <c r="J18" s="34"/>
      <c r="K18" s="31">
        <f t="shared" si="1"/>
        <v>-186976906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34">
        <f t="shared" si="5"/>
        <v>98071924</v>
      </c>
      <c r="D19" s="34"/>
      <c r="E19" s="34">
        <v>98071924</v>
      </c>
      <c r="F19" s="34"/>
      <c r="G19" s="34"/>
      <c r="H19" s="34"/>
      <c r="I19" s="34"/>
      <c r="J19" s="34"/>
      <c r="K19" s="31">
        <f t="shared" si="1"/>
        <v>-98071924</v>
      </c>
      <c r="L19" s="4">
        <f t="shared" si="2"/>
        <v>0</v>
      </c>
    </row>
    <row r="20" spans="1:12" ht="30.75" customHeight="1">
      <c r="A20" s="6" t="s">
        <v>9</v>
      </c>
      <c r="B20" s="6"/>
      <c r="C20" s="32">
        <f>C21+C25+C27+C30</f>
        <v>209878400</v>
      </c>
      <c r="D20" s="32">
        <f aca="true" t="shared" si="6" ref="D20:J20">D21+D25+D27+D30</f>
        <v>0</v>
      </c>
      <c r="E20" s="32">
        <f t="shared" si="6"/>
        <v>80315400</v>
      </c>
      <c r="F20" s="32">
        <f t="shared" si="6"/>
        <v>129563000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51">
        <f t="shared" si="1"/>
        <v>-209878400</v>
      </c>
      <c r="L20" s="49">
        <f t="shared" si="2"/>
        <v>0</v>
      </c>
    </row>
    <row r="21" spans="1:12" ht="15.75" customHeight="1">
      <c r="A21" s="7" t="s">
        <v>13</v>
      </c>
      <c r="B21" s="7"/>
      <c r="C21" s="35">
        <f>C22+C23+C24</f>
        <v>50288400</v>
      </c>
      <c r="D21" s="35">
        <f aca="true" t="shared" si="7" ref="D21:J21">D22+D23+D24</f>
        <v>0</v>
      </c>
      <c r="E21" s="35">
        <f t="shared" si="7"/>
        <v>18925400</v>
      </c>
      <c r="F21" s="35">
        <f t="shared" si="7"/>
        <v>31363000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33">
        <f t="shared" si="1"/>
        <v>-50288400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34">
        <f>D22+E22+F22</f>
        <v>15000000</v>
      </c>
      <c r="D22" s="34"/>
      <c r="E22" s="34"/>
      <c r="F22" s="34">
        <v>15000000</v>
      </c>
      <c r="G22" s="34">
        <f>H22+I22+J22</f>
        <v>0</v>
      </c>
      <c r="H22" s="34"/>
      <c r="I22" s="34"/>
      <c r="J22" s="34"/>
      <c r="K22" s="31">
        <f t="shared" si="1"/>
        <v>-15000000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34">
        <f>D23+E23+F23</f>
        <v>16363000</v>
      </c>
      <c r="D23" s="34"/>
      <c r="E23" s="34"/>
      <c r="F23" s="34">
        <v>16363000</v>
      </c>
      <c r="G23" s="34">
        <f>H23+I23+J23</f>
        <v>0</v>
      </c>
      <c r="H23" s="34"/>
      <c r="I23" s="34"/>
      <c r="J23" s="34"/>
      <c r="K23" s="31">
        <f t="shared" si="1"/>
        <v>-16363000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34">
        <f>D24+E24+F24</f>
        <v>18925400</v>
      </c>
      <c r="D24" s="34"/>
      <c r="E24" s="34">
        <v>18925400</v>
      </c>
      <c r="F24" s="34"/>
      <c r="G24" s="34">
        <f>H24+I24+J24</f>
        <v>0</v>
      </c>
      <c r="H24" s="34"/>
      <c r="I24" s="34"/>
      <c r="J24" s="34"/>
      <c r="K24" s="31">
        <f t="shared" si="1"/>
        <v>-18925400</v>
      </c>
      <c r="L24" s="4">
        <f t="shared" si="2"/>
        <v>0</v>
      </c>
    </row>
    <row r="25" spans="1:12" ht="17.25" customHeight="1">
      <c r="A25" s="7" t="s">
        <v>6</v>
      </c>
      <c r="B25" s="7"/>
      <c r="C25" s="35">
        <f aca="true" t="shared" si="8" ref="C25:J25">C26</f>
        <v>5000000</v>
      </c>
      <c r="D25" s="35">
        <f t="shared" si="8"/>
        <v>0</v>
      </c>
      <c r="E25" s="35">
        <f t="shared" si="8"/>
        <v>0</v>
      </c>
      <c r="F25" s="35">
        <f t="shared" si="8"/>
        <v>5000000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1">
        <f t="shared" si="1"/>
        <v>-5000000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36">
        <f>D26+E26+F26</f>
        <v>5000000</v>
      </c>
      <c r="D26" s="36"/>
      <c r="E26" s="36"/>
      <c r="F26" s="36">
        <v>5000000</v>
      </c>
      <c r="G26" s="36">
        <f>H26+I26+J26</f>
        <v>0</v>
      </c>
      <c r="H26" s="36"/>
      <c r="I26" s="36"/>
      <c r="J26" s="36"/>
      <c r="K26" s="36">
        <f t="shared" si="1"/>
        <v>-5000000</v>
      </c>
      <c r="L26" s="13">
        <f t="shared" si="2"/>
        <v>0</v>
      </c>
    </row>
    <row r="27" spans="1:12" ht="15.75" customHeight="1">
      <c r="A27" s="11" t="s">
        <v>18</v>
      </c>
      <c r="B27" s="26"/>
      <c r="C27" s="37">
        <f aca="true" t="shared" si="9" ref="C27:J27">C28+C29</f>
        <v>68200000</v>
      </c>
      <c r="D27" s="37">
        <f t="shared" si="9"/>
        <v>0</v>
      </c>
      <c r="E27" s="37">
        <f t="shared" si="9"/>
        <v>0</v>
      </c>
      <c r="F27" s="37">
        <f t="shared" si="9"/>
        <v>68200000</v>
      </c>
      <c r="G27" s="37">
        <f t="shared" si="9"/>
        <v>0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1"/>
        <v>-68200000</v>
      </c>
      <c r="L27" s="52">
        <f t="shared" si="2"/>
        <v>0</v>
      </c>
    </row>
    <row r="28" spans="1:12" ht="48" customHeight="1">
      <c r="A28" s="10" t="s">
        <v>45</v>
      </c>
      <c r="B28" s="29" t="s">
        <v>31</v>
      </c>
      <c r="C28" s="36">
        <f>D28+E28+F28</f>
        <v>50000000</v>
      </c>
      <c r="D28" s="36"/>
      <c r="E28" s="36"/>
      <c r="F28" s="36">
        <v>50000000</v>
      </c>
      <c r="G28" s="36">
        <f>H28+I28+J28</f>
        <v>0</v>
      </c>
      <c r="H28" s="36"/>
      <c r="I28" s="36"/>
      <c r="J28" s="36"/>
      <c r="K28" s="36">
        <f t="shared" si="1"/>
        <v>-50000000</v>
      </c>
      <c r="L28" s="13">
        <f t="shared" si="2"/>
        <v>0</v>
      </c>
    </row>
    <row r="29" spans="1:12" ht="48" customHeight="1">
      <c r="A29" s="23" t="s">
        <v>46</v>
      </c>
      <c r="B29" s="29" t="s">
        <v>31</v>
      </c>
      <c r="C29" s="36">
        <f>D29+E29+F29</f>
        <v>18200000</v>
      </c>
      <c r="D29" s="36"/>
      <c r="E29" s="36"/>
      <c r="F29" s="36">
        <v>18200000</v>
      </c>
      <c r="G29" s="36">
        <f>H29+I29+J29</f>
        <v>0</v>
      </c>
      <c r="H29" s="36"/>
      <c r="I29" s="36"/>
      <c r="J29" s="36"/>
      <c r="K29" s="36">
        <f t="shared" si="1"/>
        <v>-18200000</v>
      </c>
      <c r="L29" s="13">
        <f t="shared" si="2"/>
        <v>0</v>
      </c>
    </row>
    <row r="30" spans="1:12" ht="33" customHeight="1">
      <c r="A30" s="53" t="s">
        <v>47</v>
      </c>
      <c r="B30" s="29"/>
      <c r="C30" s="37">
        <f>C31+C32</f>
        <v>86390000</v>
      </c>
      <c r="D30" s="37">
        <f aca="true" t="shared" si="10" ref="D30:J30">D31+D32</f>
        <v>0</v>
      </c>
      <c r="E30" s="37">
        <f t="shared" si="10"/>
        <v>61390000</v>
      </c>
      <c r="F30" s="37">
        <f t="shared" si="10"/>
        <v>25000000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"/>
        <v>-86390000</v>
      </c>
      <c r="L30" s="52">
        <f t="shared" si="2"/>
        <v>0</v>
      </c>
    </row>
    <row r="31" spans="1:12" ht="48" customHeight="1">
      <c r="A31" s="23" t="s">
        <v>48</v>
      </c>
      <c r="B31" s="29" t="s">
        <v>31</v>
      </c>
      <c r="C31" s="36">
        <f>D31+E31+F31</f>
        <v>25000000</v>
      </c>
      <c r="D31" s="36"/>
      <c r="E31" s="36"/>
      <c r="F31" s="36">
        <v>25000000</v>
      </c>
      <c r="G31" s="36">
        <f>H31+I31+J31</f>
        <v>0</v>
      </c>
      <c r="H31" s="36"/>
      <c r="I31" s="36"/>
      <c r="J31" s="36"/>
      <c r="K31" s="36">
        <f t="shared" si="1"/>
        <v>-25000000</v>
      </c>
      <c r="L31" s="13">
        <f t="shared" si="2"/>
        <v>0</v>
      </c>
    </row>
    <row r="32" spans="1:12" ht="36" customHeight="1">
      <c r="A32" s="23" t="s">
        <v>56</v>
      </c>
      <c r="B32" s="29" t="s">
        <v>31</v>
      </c>
      <c r="C32" s="36">
        <f>D32+E32+F32</f>
        <v>61390000</v>
      </c>
      <c r="D32" s="36"/>
      <c r="E32" s="36">
        <v>61390000</v>
      </c>
      <c r="F32" s="36"/>
      <c r="G32" s="36"/>
      <c r="H32" s="36"/>
      <c r="I32" s="36"/>
      <c r="J32" s="36"/>
      <c r="K32" s="36">
        <f t="shared" si="1"/>
        <v>-61390000</v>
      </c>
      <c r="L32" s="13">
        <f t="shared" si="2"/>
        <v>0</v>
      </c>
    </row>
    <row r="33" spans="1:12" ht="18" customHeight="1">
      <c r="A33" s="12" t="s">
        <v>10</v>
      </c>
      <c r="B33" s="28"/>
      <c r="C33" s="38">
        <f aca="true" t="shared" si="11" ref="C33:J33">C34+C40</f>
        <v>275596500</v>
      </c>
      <c r="D33" s="38">
        <f t="shared" si="11"/>
        <v>0</v>
      </c>
      <c r="E33" s="38">
        <f t="shared" si="11"/>
        <v>223096500</v>
      </c>
      <c r="F33" s="38">
        <f t="shared" si="11"/>
        <v>52500000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38">
        <f t="shared" si="11"/>
        <v>0</v>
      </c>
      <c r="K33" s="38">
        <f t="shared" si="1"/>
        <v>-275596500</v>
      </c>
      <c r="L33" s="14">
        <f t="shared" si="2"/>
        <v>0</v>
      </c>
    </row>
    <row r="34" spans="1:12" ht="18" customHeight="1">
      <c r="A34" s="7" t="s">
        <v>7</v>
      </c>
      <c r="B34" s="27"/>
      <c r="C34" s="37">
        <f aca="true" t="shared" si="12" ref="C34:J34">C35+C36+C37+C38+C39</f>
        <v>275096500</v>
      </c>
      <c r="D34" s="37">
        <f t="shared" si="12"/>
        <v>0</v>
      </c>
      <c r="E34" s="37">
        <f t="shared" si="12"/>
        <v>223096500</v>
      </c>
      <c r="F34" s="37">
        <f t="shared" si="12"/>
        <v>52000000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"/>
        <v>-275096500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36">
        <f>D37+E37+F37</f>
        <v>84365500</v>
      </c>
      <c r="D37" s="36"/>
      <c r="E37" s="36">
        <v>74365500</v>
      </c>
      <c r="F37" s="36">
        <v>10000000</v>
      </c>
      <c r="G37" s="36"/>
      <c r="H37" s="36"/>
      <c r="I37" s="36"/>
      <c r="J37" s="36"/>
      <c r="K37" s="36">
        <f t="shared" si="1"/>
        <v>-84365500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36">
        <f>D38+E38+F38</f>
        <v>84365500</v>
      </c>
      <c r="D38" s="36"/>
      <c r="E38" s="36">
        <v>74365500</v>
      </c>
      <c r="F38" s="36">
        <v>10000000</v>
      </c>
      <c r="G38" s="36"/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48.75" customHeight="1">
      <c r="A39" s="10" t="s">
        <v>60</v>
      </c>
      <c r="B39" s="29" t="s">
        <v>31</v>
      </c>
      <c r="C39" s="36">
        <f>D39+E39+F39</f>
        <v>84365500</v>
      </c>
      <c r="D39" s="36"/>
      <c r="E39" s="36">
        <v>74365500</v>
      </c>
      <c r="F39" s="36">
        <v>10000000</v>
      </c>
      <c r="G39" s="36">
        <f>H39+I39+J39</f>
        <v>0</v>
      </c>
      <c r="H39" s="36"/>
      <c r="I39" s="36"/>
      <c r="J39" s="36"/>
      <c r="K39" s="36">
        <f t="shared" si="1"/>
        <v>-84365500</v>
      </c>
      <c r="L39" s="13">
        <f t="shared" si="2"/>
        <v>0</v>
      </c>
    </row>
    <row r="40" spans="1:12" ht="17.25" customHeight="1">
      <c r="A40" s="11" t="s">
        <v>52</v>
      </c>
      <c r="B40" s="29"/>
      <c r="C40" s="37">
        <f>C41</f>
        <v>500000</v>
      </c>
      <c r="D40" s="37">
        <f aca="true" t="shared" si="13" ref="D40:J40">D41</f>
        <v>0</v>
      </c>
      <c r="E40" s="37">
        <f t="shared" si="13"/>
        <v>0</v>
      </c>
      <c r="F40" s="37">
        <f t="shared" si="13"/>
        <v>500000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"/>
        <v>-500000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18" customHeight="1">
      <c r="A42" s="6" t="s">
        <v>53</v>
      </c>
      <c r="B42" s="6"/>
      <c r="C42" s="38">
        <f aca="true" t="shared" si="14" ref="C42:J43">C43</f>
        <v>16139200</v>
      </c>
      <c r="D42" s="38">
        <f t="shared" si="14"/>
        <v>0</v>
      </c>
      <c r="E42" s="38">
        <f t="shared" si="14"/>
        <v>0</v>
      </c>
      <c r="F42" s="38">
        <f t="shared" si="14"/>
        <v>16139200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"/>
        <v>-16139200</v>
      </c>
      <c r="L42" s="14">
        <f t="shared" si="2"/>
        <v>0</v>
      </c>
    </row>
    <row r="43" spans="1:12" ht="17.25" customHeight="1">
      <c r="A43" s="7" t="s">
        <v>54</v>
      </c>
      <c r="B43" s="7"/>
      <c r="C43" s="37">
        <f t="shared" si="14"/>
        <v>16139200</v>
      </c>
      <c r="D43" s="37">
        <f t="shared" si="14"/>
        <v>0</v>
      </c>
      <c r="E43" s="37">
        <f t="shared" si="14"/>
        <v>0</v>
      </c>
      <c r="F43" s="37">
        <f t="shared" si="14"/>
        <v>16139200</v>
      </c>
      <c r="G43" s="37">
        <f t="shared" si="14"/>
        <v>0</v>
      </c>
      <c r="H43" s="37">
        <f t="shared" si="14"/>
        <v>0</v>
      </c>
      <c r="I43" s="37">
        <f t="shared" si="14"/>
        <v>0</v>
      </c>
      <c r="J43" s="37">
        <f t="shared" si="14"/>
        <v>0</v>
      </c>
      <c r="K43" s="37">
        <f t="shared" si="1"/>
        <v>-16139200</v>
      </c>
      <c r="L43" s="52">
        <f t="shared" si="2"/>
        <v>0</v>
      </c>
    </row>
    <row r="44" spans="1:12" ht="48" customHeight="1">
      <c r="A44" s="8" t="s">
        <v>55</v>
      </c>
      <c r="B44" s="29" t="s">
        <v>31</v>
      </c>
      <c r="C44" s="36">
        <f>D44+E44+F44</f>
        <v>16139200</v>
      </c>
      <c r="D44" s="36"/>
      <c r="E44" s="36"/>
      <c r="F44" s="36">
        <v>16139200</v>
      </c>
      <c r="G44" s="36">
        <f>H44+I44+J44</f>
        <v>0</v>
      </c>
      <c r="H44" s="36"/>
      <c r="I44" s="36"/>
      <c r="J44" s="36"/>
      <c r="K44" s="36">
        <f t="shared" si="1"/>
        <v>-16139200</v>
      </c>
      <c r="L44" s="13">
        <f t="shared" si="2"/>
        <v>0</v>
      </c>
    </row>
    <row r="45" spans="1:12" ht="23.25" customHeight="1">
      <c r="A45" s="20" t="s">
        <v>11</v>
      </c>
      <c r="B45" s="20"/>
      <c r="C45" s="38">
        <f aca="true" t="shared" si="15" ref="C45:J46">C46</f>
        <v>4949800</v>
      </c>
      <c r="D45" s="38">
        <f t="shared" si="15"/>
        <v>0</v>
      </c>
      <c r="E45" s="38">
        <f t="shared" si="15"/>
        <v>4949800</v>
      </c>
      <c r="F45" s="38">
        <f t="shared" si="15"/>
        <v>0</v>
      </c>
      <c r="G45" s="38">
        <f t="shared" si="15"/>
        <v>0</v>
      </c>
      <c r="H45" s="38">
        <f t="shared" si="15"/>
        <v>0</v>
      </c>
      <c r="I45" s="38">
        <f t="shared" si="15"/>
        <v>0</v>
      </c>
      <c r="J45" s="38">
        <f t="shared" si="15"/>
        <v>0</v>
      </c>
      <c r="K45" s="38">
        <f t="shared" si="1"/>
        <v>-4949800</v>
      </c>
      <c r="L45" s="14">
        <f t="shared" si="2"/>
        <v>0</v>
      </c>
    </row>
    <row r="46" spans="1:12" ht="18.75" customHeight="1">
      <c r="A46" s="9" t="s">
        <v>19</v>
      </c>
      <c r="B46" s="9"/>
      <c r="C46" s="37">
        <f t="shared" si="15"/>
        <v>4949800</v>
      </c>
      <c r="D46" s="37">
        <f t="shared" si="15"/>
        <v>0</v>
      </c>
      <c r="E46" s="37">
        <f t="shared" si="15"/>
        <v>4949800</v>
      </c>
      <c r="F46" s="37">
        <f t="shared" si="15"/>
        <v>0</v>
      </c>
      <c r="G46" s="37">
        <f t="shared" si="15"/>
        <v>0</v>
      </c>
      <c r="H46" s="37">
        <f t="shared" si="15"/>
        <v>0</v>
      </c>
      <c r="I46" s="37">
        <f t="shared" si="15"/>
        <v>0</v>
      </c>
      <c r="J46" s="37">
        <f t="shared" si="15"/>
        <v>0</v>
      </c>
      <c r="K46" s="37">
        <f t="shared" si="1"/>
        <v>-4949800</v>
      </c>
      <c r="L46" s="52">
        <f t="shared" si="2"/>
        <v>0</v>
      </c>
    </row>
    <row r="47" spans="1:12" ht="33" customHeight="1">
      <c r="A47" s="21" t="s">
        <v>34</v>
      </c>
      <c r="B47" s="29" t="s">
        <v>31</v>
      </c>
      <c r="C47" s="36">
        <f>D47+E47+F47</f>
        <v>4949800</v>
      </c>
      <c r="D47" s="36"/>
      <c r="E47" s="36">
        <v>4949800</v>
      </c>
      <c r="F47" s="36"/>
      <c r="G47" s="36">
        <f>H47+I47+J47</f>
        <v>0</v>
      </c>
      <c r="H47" s="36"/>
      <c r="I47" s="36"/>
      <c r="J47" s="36"/>
      <c r="K47" s="36">
        <f t="shared" si="1"/>
        <v>-4949800</v>
      </c>
      <c r="L47" s="13">
        <f t="shared" si="2"/>
        <v>0</v>
      </c>
    </row>
    <row r="48" spans="1:12" s="5" customFormat="1" ht="33.75" customHeight="1">
      <c r="A48" s="6" t="s">
        <v>12</v>
      </c>
      <c r="B48" s="6"/>
      <c r="C48" s="38">
        <f aca="true" t="shared" si="16" ref="C48:J48">C9+C12+C20+C33+C42+C45</f>
        <v>913563900</v>
      </c>
      <c r="D48" s="38">
        <f t="shared" si="16"/>
        <v>0</v>
      </c>
      <c r="E48" s="38">
        <f t="shared" si="16"/>
        <v>708361700</v>
      </c>
      <c r="F48" s="38">
        <f t="shared" si="16"/>
        <v>205202200</v>
      </c>
      <c r="G48" s="38">
        <f t="shared" si="16"/>
        <v>0</v>
      </c>
      <c r="H48" s="38">
        <f t="shared" si="16"/>
        <v>0</v>
      </c>
      <c r="I48" s="38">
        <f t="shared" si="16"/>
        <v>0</v>
      </c>
      <c r="J48" s="38">
        <f t="shared" si="16"/>
        <v>0</v>
      </c>
      <c r="K48" s="38">
        <f t="shared" si="1"/>
        <v>-913563900</v>
      </c>
      <c r="L48" s="14">
        <f t="shared" si="2"/>
        <v>0</v>
      </c>
    </row>
    <row r="50" spans="1:3" ht="30.75" customHeight="1">
      <c r="A50" s="25" t="s">
        <v>24</v>
      </c>
      <c r="C50" s="25" t="s">
        <v>28</v>
      </c>
    </row>
    <row r="51" ht="57.75" customHeight="1">
      <c r="A51" s="1" t="s">
        <v>35</v>
      </c>
    </row>
    <row r="52" ht="15">
      <c r="B52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33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38" sqref="H3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5.75" customHeight="1">
      <c r="A3" s="68"/>
      <c r="B3" s="68"/>
      <c r="C3" s="68"/>
      <c r="D3" s="68"/>
      <c r="E3" s="68"/>
      <c r="F3" s="6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20</v>
      </c>
      <c r="B5" s="64" t="s">
        <v>30</v>
      </c>
      <c r="C5" s="70" t="s">
        <v>38</v>
      </c>
      <c r="D5" s="70"/>
      <c r="E5" s="70"/>
      <c r="F5" s="70"/>
      <c r="G5" s="59" t="s">
        <v>39</v>
      </c>
      <c r="H5" s="60"/>
      <c r="I5" s="60"/>
      <c r="J5" s="61"/>
      <c r="K5" s="64" t="s">
        <v>25</v>
      </c>
      <c r="L5" s="72" t="s">
        <v>27</v>
      </c>
    </row>
    <row r="6" spans="1:12" ht="29.25" customHeight="1">
      <c r="A6" s="69"/>
      <c r="B6" s="67"/>
      <c r="C6" s="70" t="s">
        <v>1</v>
      </c>
      <c r="D6" s="70" t="s">
        <v>2</v>
      </c>
      <c r="E6" s="70"/>
      <c r="F6" s="70"/>
      <c r="G6" s="62" t="s">
        <v>1</v>
      </c>
      <c r="H6" s="59" t="s">
        <v>2</v>
      </c>
      <c r="I6" s="60"/>
      <c r="J6" s="61"/>
      <c r="K6" s="65"/>
      <c r="L6" s="73"/>
    </row>
    <row r="7" spans="1:12" ht="30.75" customHeight="1">
      <c r="A7" s="69"/>
      <c r="B7" s="65"/>
      <c r="C7" s="70"/>
      <c r="D7" s="30" t="s">
        <v>3</v>
      </c>
      <c r="E7" s="30" t="s">
        <v>4</v>
      </c>
      <c r="F7" s="30" t="s">
        <v>5</v>
      </c>
      <c r="G7" s="63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aca="true" t="shared" si="1" ref="K9:K48">G9-C9</f>
        <v>-6000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1"/>
        <v>-6000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39">
        <f t="shared" si="1"/>
        <v>-6000</v>
      </c>
      <c r="L11" s="4">
        <f t="shared" si="2"/>
        <v>0</v>
      </c>
    </row>
    <row r="12" spans="1:12" ht="18.75" customHeight="1">
      <c r="A12" s="12" t="s">
        <v>8</v>
      </c>
      <c r="B12" s="12"/>
      <c r="C12" s="40">
        <f aca="true" t="shared" si="3" ref="C12:J12">C13</f>
        <v>401000</v>
      </c>
      <c r="D12" s="40">
        <f t="shared" si="3"/>
        <v>0</v>
      </c>
      <c r="E12" s="40">
        <f t="shared" si="3"/>
        <v>400000</v>
      </c>
      <c r="F12" s="40">
        <f t="shared" si="3"/>
        <v>1000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8">
        <f t="shared" si="1"/>
        <v>-401000</v>
      </c>
      <c r="L12" s="49">
        <f t="shared" si="2"/>
        <v>0</v>
      </c>
    </row>
    <row r="13" spans="1:12" ht="15.75" customHeight="1">
      <c r="A13" s="7" t="s">
        <v>14</v>
      </c>
      <c r="B13" s="7"/>
      <c r="C13" s="41">
        <f aca="true" t="shared" si="4" ref="C13:J13">C14+C15+C16+C17+C18+C19</f>
        <v>401000</v>
      </c>
      <c r="D13" s="41">
        <f t="shared" si="4"/>
        <v>0</v>
      </c>
      <c r="E13" s="41">
        <f t="shared" si="4"/>
        <v>400000</v>
      </c>
      <c r="F13" s="45">
        <f t="shared" si="4"/>
        <v>1000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1"/>
        <v>-401000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42">
        <f aca="true" t="shared" si="5" ref="C14:C19">D14+E14+F14</f>
        <v>1000</v>
      </c>
      <c r="D14" s="42"/>
      <c r="E14" s="42"/>
      <c r="F14" s="42">
        <v>1000</v>
      </c>
      <c r="G14" s="42">
        <f>H14+I14+J14</f>
        <v>0</v>
      </c>
      <c r="H14" s="42"/>
      <c r="I14" s="42"/>
      <c r="J14" s="42"/>
      <c r="K14" s="39">
        <f t="shared" si="1"/>
        <v>-1000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42">
        <f t="shared" si="5"/>
        <v>16185.9</v>
      </c>
      <c r="D15" s="42"/>
      <c r="E15" s="42">
        <v>16185.9</v>
      </c>
      <c r="F15" s="42"/>
      <c r="G15" s="42"/>
      <c r="H15" s="42"/>
      <c r="I15" s="42"/>
      <c r="J15" s="42"/>
      <c r="K15" s="39">
        <f t="shared" si="1"/>
        <v>-16185.9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42">
        <f t="shared" si="5"/>
        <v>60.1</v>
      </c>
      <c r="D16" s="42"/>
      <c r="E16" s="42">
        <v>60.1</v>
      </c>
      <c r="F16" s="42"/>
      <c r="G16" s="42"/>
      <c r="H16" s="42"/>
      <c r="I16" s="42"/>
      <c r="J16" s="42"/>
      <c r="K16" s="39">
        <f t="shared" si="1"/>
        <v>-60.1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42">
        <f t="shared" si="5"/>
        <v>98705.2</v>
      </c>
      <c r="D17" s="42"/>
      <c r="E17" s="42">
        <v>98705.2</v>
      </c>
      <c r="F17" s="42"/>
      <c r="G17" s="42"/>
      <c r="H17" s="42"/>
      <c r="I17" s="42"/>
      <c r="J17" s="42"/>
      <c r="K17" s="39">
        <f t="shared" si="1"/>
        <v>-98705.2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42">
        <f t="shared" si="5"/>
        <v>186976.9</v>
      </c>
      <c r="D18" s="42"/>
      <c r="E18" s="42">
        <v>186976.9</v>
      </c>
      <c r="F18" s="42"/>
      <c r="G18" s="42"/>
      <c r="H18" s="42"/>
      <c r="I18" s="42"/>
      <c r="J18" s="42"/>
      <c r="K18" s="39">
        <f t="shared" si="1"/>
        <v>-186976.9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42">
        <f t="shared" si="5"/>
        <v>98071.9</v>
      </c>
      <c r="D19" s="42"/>
      <c r="E19" s="42">
        <v>98071.9</v>
      </c>
      <c r="F19" s="42"/>
      <c r="G19" s="42"/>
      <c r="H19" s="42"/>
      <c r="I19" s="42"/>
      <c r="J19" s="42"/>
      <c r="K19" s="39">
        <f t="shared" si="1"/>
        <v>-98071.9</v>
      </c>
      <c r="L19" s="4">
        <f t="shared" si="2"/>
        <v>0</v>
      </c>
    </row>
    <row r="20" spans="1:12" ht="30.75" customHeight="1">
      <c r="A20" s="6" t="s">
        <v>9</v>
      </c>
      <c r="B20" s="6"/>
      <c r="C20" s="40">
        <f aca="true" t="shared" si="6" ref="C20:J20">C21+C25+C27+C30</f>
        <v>209878.4</v>
      </c>
      <c r="D20" s="40">
        <f t="shared" si="6"/>
        <v>0</v>
      </c>
      <c r="E20" s="40">
        <f t="shared" si="6"/>
        <v>80315.4</v>
      </c>
      <c r="F20" s="40">
        <f t="shared" si="6"/>
        <v>129563</v>
      </c>
      <c r="G20" s="40">
        <f t="shared" si="6"/>
        <v>0</v>
      </c>
      <c r="H20" s="40">
        <f t="shared" si="6"/>
        <v>0</v>
      </c>
      <c r="I20" s="40">
        <f t="shared" si="6"/>
        <v>0</v>
      </c>
      <c r="J20" s="40">
        <f t="shared" si="6"/>
        <v>0</v>
      </c>
      <c r="K20" s="48">
        <f t="shared" si="1"/>
        <v>-209878.4</v>
      </c>
      <c r="L20" s="49">
        <f t="shared" si="2"/>
        <v>0</v>
      </c>
    </row>
    <row r="21" spans="1:12" ht="15.75" customHeight="1">
      <c r="A21" s="7" t="s">
        <v>13</v>
      </c>
      <c r="B21" s="7"/>
      <c r="C21" s="43">
        <f aca="true" t="shared" si="7" ref="C21:J21">C22+C23+C24</f>
        <v>50288.4</v>
      </c>
      <c r="D21" s="43">
        <f t="shared" si="7"/>
        <v>0</v>
      </c>
      <c r="E21" s="43">
        <f t="shared" si="7"/>
        <v>18925.4</v>
      </c>
      <c r="F21" s="43">
        <f t="shared" si="7"/>
        <v>31363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1">
        <f t="shared" si="1"/>
        <v>-50288.4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42">
        <f>D22+E22+F22</f>
        <v>15000</v>
      </c>
      <c r="D22" s="42"/>
      <c r="E22" s="42"/>
      <c r="F22" s="42">
        <v>15000</v>
      </c>
      <c r="G22" s="42">
        <f>H22+I22+J22</f>
        <v>0</v>
      </c>
      <c r="H22" s="42"/>
      <c r="I22" s="42"/>
      <c r="J22" s="42"/>
      <c r="K22" s="39">
        <f t="shared" si="1"/>
        <v>-15000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42">
        <f>D23+E23+F23</f>
        <v>16363</v>
      </c>
      <c r="D23" s="42"/>
      <c r="E23" s="42"/>
      <c r="F23" s="42">
        <v>16363</v>
      </c>
      <c r="G23" s="42">
        <f>H23+I23+J23</f>
        <v>0</v>
      </c>
      <c r="H23" s="42"/>
      <c r="I23" s="42"/>
      <c r="J23" s="42"/>
      <c r="K23" s="39">
        <f t="shared" si="1"/>
        <v>-16363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42">
        <f>D24+E24+F24</f>
        <v>18925.4</v>
      </c>
      <c r="D24" s="42"/>
      <c r="E24" s="42">
        <v>18925.4</v>
      </c>
      <c r="F24" s="42"/>
      <c r="G24" s="42">
        <f>H24+I24+J24</f>
        <v>0</v>
      </c>
      <c r="H24" s="42"/>
      <c r="I24" s="42"/>
      <c r="J24" s="42"/>
      <c r="K24" s="39">
        <f t="shared" si="1"/>
        <v>-18925.4</v>
      </c>
      <c r="L24" s="4">
        <f t="shared" si="2"/>
        <v>0</v>
      </c>
    </row>
    <row r="25" spans="1:12" ht="17.25" customHeight="1">
      <c r="A25" s="7" t="s">
        <v>6</v>
      </c>
      <c r="B25" s="7"/>
      <c r="C25" s="43">
        <f aca="true" t="shared" si="8" ref="C25:J25">C26</f>
        <v>5000</v>
      </c>
      <c r="D25" s="43">
        <f t="shared" si="8"/>
        <v>0</v>
      </c>
      <c r="E25" s="43">
        <f t="shared" si="8"/>
        <v>0</v>
      </c>
      <c r="F25" s="43">
        <f t="shared" si="8"/>
        <v>5000</v>
      </c>
      <c r="G25" s="43">
        <f t="shared" si="8"/>
        <v>0</v>
      </c>
      <c r="H25" s="43">
        <f t="shared" si="8"/>
        <v>0</v>
      </c>
      <c r="I25" s="43">
        <f t="shared" si="8"/>
        <v>0</v>
      </c>
      <c r="J25" s="43">
        <f t="shared" si="8"/>
        <v>0</v>
      </c>
      <c r="K25" s="39">
        <f t="shared" si="1"/>
        <v>-5000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44">
        <f>D26+E26+F26</f>
        <v>5000</v>
      </c>
      <c r="D26" s="44"/>
      <c r="E26" s="44"/>
      <c r="F26" s="44">
        <v>5000</v>
      </c>
      <c r="G26" s="44">
        <f>H26+I26+J26</f>
        <v>0</v>
      </c>
      <c r="H26" s="44"/>
      <c r="I26" s="44"/>
      <c r="J26" s="44"/>
      <c r="K26" s="44">
        <f t="shared" si="1"/>
        <v>-5000</v>
      </c>
      <c r="L26" s="13">
        <f t="shared" si="2"/>
        <v>0</v>
      </c>
    </row>
    <row r="27" spans="1:12" ht="15.75" customHeight="1">
      <c r="A27" s="11" t="s">
        <v>18</v>
      </c>
      <c r="B27" s="26"/>
      <c r="C27" s="45">
        <f aca="true" t="shared" si="9" ref="C27:J27">C28+C29</f>
        <v>68200</v>
      </c>
      <c r="D27" s="45">
        <f t="shared" si="9"/>
        <v>0</v>
      </c>
      <c r="E27" s="45">
        <f t="shared" si="9"/>
        <v>0</v>
      </c>
      <c r="F27" s="45">
        <f t="shared" si="9"/>
        <v>68200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1"/>
        <v>-68200</v>
      </c>
      <c r="L27" s="52">
        <f t="shared" si="2"/>
        <v>0</v>
      </c>
    </row>
    <row r="28" spans="1:12" ht="48" customHeight="1">
      <c r="A28" s="10" t="s">
        <v>45</v>
      </c>
      <c r="B28" s="29" t="s">
        <v>31</v>
      </c>
      <c r="C28" s="44">
        <f>D28+E28+F28</f>
        <v>50000</v>
      </c>
      <c r="D28" s="44"/>
      <c r="E28" s="44"/>
      <c r="F28" s="44">
        <v>50000</v>
      </c>
      <c r="G28" s="44">
        <f>H28+I28+J28</f>
        <v>0</v>
      </c>
      <c r="H28" s="44"/>
      <c r="I28" s="44"/>
      <c r="J28" s="44"/>
      <c r="K28" s="44">
        <f t="shared" si="1"/>
        <v>-50000</v>
      </c>
      <c r="L28" s="13">
        <f t="shared" si="2"/>
        <v>0</v>
      </c>
    </row>
    <row r="29" spans="1:12" ht="48" customHeight="1">
      <c r="A29" s="23" t="s">
        <v>46</v>
      </c>
      <c r="B29" s="29" t="s">
        <v>31</v>
      </c>
      <c r="C29" s="44">
        <f>D29+E29+F29</f>
        <v>18200</v>
      </c>
      <c r="D29" s="44"/>
      <c r="E29" s="44"/>
      <c r="F29" s="44">
        <v>18200</v>
      </c>
      <c r="G29" s="44">
        <f>H29+I29+J29</f>
        <v>0</v>
      </c>
      <c r="H29" s="44"/>
      <c r="I29" s="44"/>
      <c r="J29" s="44"/>
      <c r="K29" s="44">
        <f t="shared" si="1"/>
        <v>-18200</v>
      </c>
      <c r="L29" s="13">
        <f t="shared" si="2"/>
        <v>0</v>
      </c>
    </row>
    <row r="30" spans="1:12" ht="33" customHeight="1">
      <c r="A30" s="53" t="s">
        <v>47</v>
      </c>
      <c r="B30" s="29"/>
      <c r="C30" s="45">
        <f aca="true" t="shared" si="10" ref="C30:J30">C31+C32</f>
        <v>86390</v>
      </c>
      <c r="D30" s="45">
        <f t="shared" si="10"/>
        <v>0</v>
      </c>
      <c r="E30" s="45">
        <f t="shared" si="10"/>
        <v>61390</v>
      </c>
      <c r="F30" s="45">
        <f t="shared" si="10"/>
        <v>25000</v>
      </c>
      <c r="G30" s="45">
        <f t="shared" si="10"/>
        <v>0</v>
      </c>
      <c r="H30" s="45">
        <f t="shared" si="10"/>
        <v>0</v>
      </c>
      <c r="I30" s="45">
        <f t="shared" si="10"/>
        <v>0</v>
      </c>
      <c r="J30" s="45">
        <f t="shared" si="10"/>
        <v>0</v>
      </c>
      <c r="K30" s="45">
        <f t="shared" si="1"/>
        <v>-86390</v>
      </c>
      <c r="L30" s="52">
        <f t="shared" si="2"/>
        <v>0</v>
      </c>
    </row>
    <row r="31" spans="1:12" ht="48" customHeight="1">
      <c r="A31" s="23" t="s">
        <v>48</v>
      </c>
      <c r="B31" s="29" t="s">
        <v>31</v>
      </c>
      <c r="C31" s="44">
        <f>D31+E31+F31</f>
        <v>25000</v>
      </c>
      <c r="D31" s="44"/>
      <c r="E31" s="44"/>
      <c r="F31" s="44">
        <v>25000</v>
      </c>
      <c r="G31" s="44">
        <f>H31+I31+J31</f>
        <v>0</v>
      </c>
      <c r="H31" s="44"/>
      <c r="I31" s="44"/>
      <c r="J31" s="44"/>
      <c r="K31" s="44">
        <f t="shared" si="1"/>
        <v>-25000</v>
      </c>
      <c r="L31" s="13">
        <f t="shared" si="2"/>
        <v>0</v>
      </c>
    </row>
    <row r="32" spans="1:12" ht="36" customHeight="1">
      <c r="A32" s="23" t="s">
        <v>56</v>
      </c>
      <c r="B32" s="29" t="s">
        <v>31</v>
      </c>
      <c r="C32" s="44">
        <f>D32+E32+F32</f>
        <v>61390</v>
      </c>
      <c r="D32" s="44"/>
      <c r="E32" s="44">
        <v>61390</v>
      </c>
      <c r="F32" s="44"/>
      <c r="G32" s="44"/>
      <c r="H32" s="44"/>
      <c r="I32" s="44"/>
      <c r="J32" s="44"/>
      <c r="K32" s="44">
        <f t="shared" si="1"/>
        <v>-61390</v>
      </c>
      <c r="L32" s="13">
        <f t="shared" si="2"/>
        <v>0</v>
      </c>
    </row>
    <row r="33" spans="1:12" ht="18" customHeight="1">
      <c r="A33" s="12" t="s">
        <v>10</v>
      </c>
      <c r="B33" s="28"/>
      <c r="C33" s="46">
        <f aca="true" t="shared" si="11" ref="C33:J33">C34+C40</f>
        <v>275596.5</v>
      </c>
      <c r="D33" s="46">
        <f t="shared" si="11"/>
        <v>0</v>
      </c>
      <c r="E33" s="46">
        <f t="shared" si="11"/>
        <v>223096.5</v>
      </c>
      <c r="F33" s="46">
        <f t="shared" si="11"/>
        <v>52500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0</v>
      </c>
      <c r="K33" s="46">
        <f t="shared" si="1"/>
        <v>-275596.5</v>
      </c>
      <c r="L33" s="14">
        <f t="shared" si="2"/>
        <v>0</v>
      </c>
    </row>
    <row r="34" spans="1:12" ht="18" customHeight="1">
      <c r="A34" s="7" t="s">
        <v>7</v>
      </c>
      <c r="B34" s="27"/>
      <c r="C34" s="45">
        <f aca="true" t="shared" si="12" ref="C34:J34">C35+C36+C37+C38+C39</f>
        <v>275096.5</v>
      </c>
      <c r="D34" s="45">
        <f t="shared" si="12"/>
        <v>0</v>
      </c>
      <c r="E34" s="45">
        <f t="shared" si="12"/>
        <v>223096.5</v>
      </c>
      <c r="F34" s="45">
        <f t="shared" si="12"/>
        <v>52000</v>
      </c>
      <c r="G34" s="45">
        <f t="shared" si="12"/>
        <v>0</v>
      </c>
      <c r="H34" s="45">
        <f t="shared" si="12"/>
        <v>0</v>
      </c>
      <c r="I34" s="45">
        <f t="shared" si="12"/>
        <v>0</v>
      </c>
      <c r="J34" s="45">
        <f t="shared" si="12"/>
        <v>0</v>
      </c>
      <c r="K34" s="45">
        <f t="shared" si="1"/>
        <v>-275096.5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44">
        <f>D37+E37+F37</f>
        <v>84365.5</v>
      </c>
      <c r="D37" s="44"/>
      <c r="E37" s="44">
        <v>74365.5</v>
      </c>
      <c r="F37" s="44">
        <v>10000</v>
      </c>
      <c r="G37" s="44"/>
      <c r="H37" s="44"/>
      <c r="I37" s="44"/>
      <c r="J37" s="44"/>
      <c r="K37" s="44">
        <f t="shared" si="1"/>
        <v>-84365.5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44">
        <f>D38+E38+F38</f>
        <v>84365.5</v>
      </c>
      <c r="D38" s="44"/>
      <c r="E38" s="44">
        <v>74365.5</v>
      </c>
      <c r="F38" s="44">
        <v>10000</v>
      </c>
      <c r="G38" s="44"/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48.75" customHeight="1">
      <c r="A39" s="10" t="s">
        <v>59</v>
      </c>
      <c r="B39" s="29" t="s">
        <v>31</v>
      </c>
      <c r="C39" s="44">
        <f>D39+E39+F39</f>
        <v>84365.5</v>
      </c>
      <c r="D39" s="44"/>
      <c r="E39" s="44">
        <v>74365.5</v>
      </c>
      <c r="F39" s="44">
        <v>10000</v>
      </c>
      <c r="G39" s="44">
        <f>H39+I39+J39</f>
        <v>0</v>
      </c>
      <c r="H39" s="44"/>
      <c r="I39" s="44"/>
      <c r="J39" s="44"/>
      <c r="K39" s="44">
        <f t="shared" si="1"/>
        <v>-84365.5</v>
      </c>
      <c r="L39" s="13">
        <f t="shared" si="2"/>
        <v>0</v>
      </c>
    </row>
    <row r="40" spans="1:12" ht="17.25" customHeight="1">
      <c r="A40" s="11" t="s">
        <v>52</v>
      </c>
      <c r="B40" s="29"/>
      <c r="C40" s="45">
        <f aca="true" t="shared" si="13" ref="C40:J40">C41</f>
        <v>500</v>
      </c>
      <c r="D40" s="45">
        <f t="shared" si="13"/>
        <v>0</v>
      </c>
      <c r="E40" s="45">
        <f t="shared" si="13"/>
        <v>0</v>
      </c>
      <c r="F40" s="45">
        <f t="shared" si="13"/>
        <v>500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19.5" customHeight="1">
      <c r="A42" s="6" t="s">
        <v>53</v>
      </c>
      <c r="B42" s="6"/>
      <c r="C42" s="46">
        <f aca="true" t="shared" si="14" ref="C42:J43">C43</f>
        <v>16139.2</v>
      </c>
      <c r="D42" s="46">
        <f t="shared" si="14"/>
        <v>0</v>
      </c>
      <c r="E42" s="46">
        <f t="shared" si="14"/>
        <v>0</v>
      </c>
      <c r="F42" s="46">
        <f t="shared" si="14"/>
        <v>16139.2</v>
      </c>
      <c r="G42" s="46">
        <f t="shared" si="14"/>
        <v>0</v>
      </c>
      <c r="H42" s="46">
        <f t="shared" si="14"/>
        <v>0</v>
      </c>
      <c r="I42" s="46">
        <f t="shared" si="14"/>
        <v>0</v>
      </c>
      <c r="J42" s="46">
        <f t="shared" si="14"/>
        <v>0</v>
      </c>
      <c r="K42" s="46">
        <f t="shared" si="1"/>
        <v>-16139.2</v>
      </c>
      <c r="L42" s="14">
        <f t="shared" si="2"/>
        <v>0</v>
      </c>
    </row>
    <row r="43" spans="1:12" ht="17.25" customHeight="1">
      <c r="A43" s="7" t="s">
        <v>54</v>
      </c>
      <c r="B43" s="7"/>
      <c r="C43" s="45">
        <f t="shared" si="14"/>
        <v>16139.2</v>
      </c>
      <c r="D43" s="45">
        <f t="shared" si="14"/>
        <v>0</v>
      </c>
      <c r="E43" s="45">
        <f t="shared" si="14"/>
        <v>0</v>
      </c>
      <c r="F43" s="45">
        <f t="shared" si="14"/>
        <v>16139.2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"/>
        <v>-16139.2</v>
      </c>
      <c r="L43" s="52">
        <f t="shared" si="2"/>
        <v>0</v>
      </c>
    </row>
    <row r="44" spans="1:12" ht="48" customHeight="1">
      <c r="A44" s="8" t="s">
        <v>55</v>
      </c>
      <c r="B44" s="29" t="s">
        <v>31</v>
      </c>
      <c r="C44" s="44">
        <f>D44+E44+F44</f>
        <v>16139.2</v>
      </c>
      <c r="D44" s="44"/>
      <c r="E44" s="44"/>
      <c r="F44" s="44">
        <v>16139.2</v>
      </c>
      <c r="G44" s="44">
        <f>H44+I44+J44</f>
        <v>0</v>
      </c>
      <c r="H44" s="44"/>
      <c r="I44" s="44"/>
      <c r="J44" s="44"/>
      <c r="K44" s="44">
        <f t="shared" si="1"/>
        <v>-16139.2</v>
      </c>
      <c r="L44" s="13">
        <f t="shared" si="2"/>
        <v>0</v>
      </c>
    </row>
    <row r="45" spans="1:12" ht="23.25" customHeight="1">
      <c r="A45" s="20" t="s">
        <v>11</v>
      </c>
      <c r="B45" s="20"/>
      <c r="C45" s="46">
        <f aca="true" t="shared" si="15" ref="C45:J46">C46</f>
        <v>4949.8</v>
      </c>
      <c r="D45" s="46">
        <f t="shared" si="15"/>
        <v>0</v>
      </c>
      <c r="E45" s="46">
        <f t="shared" si="15"/>
        <v>4949.8</v>
      </c>
      <c r="F45" s="46">
        <f t="shared" si="15"/>
        <v>0</v>
      </c>
      <c r="G45" s="46">
        <f t="shared" si="15"/>
        <v>0</v>
      </c>
      <c r="H45" s="46">
        <f t="shared" si="15"/>
        <v>0</v>
      </c>
      <c r="I45" s="46">
        <f t="shared" si="15"/>
        <v>0</v>
      </c>
      <c r="J45" s="46">
        <f t="shared" si="15"/>
        <v>0</v>
      </c>
      <c r="K45" s="46">
        <f t="shared" si="1"/>
        <v>-4949.8</v>
      </c>
      <c r="L45" s="14">
        <f t="shared" si="2"/>
        <v>0</v>
      </c>
    </row>
    <row r="46" spans="1:12" ht="18.75" customHeight="1">
      <c r="A46" s="9" t="s">
        <v>19</v>
      </c>
      <c r="B46" s="9"/>
      <c r="C46" s="45">
        <f t="shared" si="15"/>
        <v>4949.8</v>
      </c>
      <c r="D46" s="45">
        <f t="shared" si="15"/>
        <v>0</v>
      </c>
      <c r="E46" s="45">
        <f t="shared" si="15"/>
        <v>4949.8</v>
      </c>
      <c r="F46" s="45">
        <f t="shared" si="15"/>
        <v>0</v>
      </c>
      <c r="G46" s="45">
        <f t="shared" si="15"/>
        <v>0</v>
      </c>
      <c r="H46" s="45">
        <f t="shared" si="15"/>
        <v>0</v>
      </c>
      <c r="I46" s="45">
        <f t="shared" si="15"/>
        <v>0</v>
      </c>
      <c r="J46" s="45">
        <f t="shared" si="15"/>
        <v>0</v>
      </c>
      <c r="K46" s="45">
        <f t="shared" si="1"/>
        <v>-4949.8</v>
      </c>
      <c r="L46" s="52">
        <f t="shared" si="2"/>
        <v>0</v>
      </c>
    </row>
    <row r="47" spans="1:12" ht="33" customHeight="1">
      <c r="A47" s="21" t="s">
        <v>34</v>
      </c>
      <c r="B47" s="29" t="s">
        <v>31</v>
      </c>
      <c r="C47" s="44">
        <f>D47+E47+F47</f>
        <v>4949.8</v>
      </c>
      <c r="D47" s="44"/>
      <c r="E47" s="44">
        <v>4949.8</v>
      </c>
      <c r="F47" s="44"/>
      <c r="G47" s="44">
        <f>H47+I47+J47</f>
        <v>0</v>
      </c>
      <c r="H47" s="44"/>
      <c r="I47" s="44"/>
      <c r="J47" s="44"/>
      <c r="K47" s="44">
        <f t="shared" si="1"/>
        <v>-4949.8</v>
      </c>
      <c r="L47" s="13">
        <f t="shared" si="2"/>
        <v>0</v>
      </c>
    </row>
    <row r="48" spans="1:12" s="5" customFormat="1" ht="33.75" customHeight="1">
      <c r="A48" s="6" t="s">
        <v>12</v>
      </c>
      <c r="B48" s="6"/>
      <c r="C48" s="46">
        <f aca="true" t="shared" si="16" ref="C48:J48">C9+C12+C20+C33+C42+C45</f>
        <v>913563.9</v>
      </c>
      <c r="D48" s="46">
        <f t="shared" si="16"/>
        <v>0</v>
      </c>
      <c r="E48" s="46">
        <f t="shared" si="16"/>
        <v>708361.7000000001</v>
      </c>
      <c r="F48" s="46">
        <f t="shared" si="16"/>
        <v>205202.2</v>
      </c>
      <c r="G48" s="46">
        <f t="shared" si="16"/>
        <v>0</v>
      </c>
      <c r="H48" s="46">
        <f t="shared" si="16"/>
        <v>0</v>
      </c>
      <c r="I48" s="46">
        <f t="shared" si="16"/>
        <v>0</v>
      </c>
      <c r="J48" s="46">
        <f t="shared" si="16"/>
        <v>0</v>
      </c>
      <c r="K48" s="46">
        <f t="shared" si="1"/>
        <v>-913563.9</v>
      </c>
      <c r="L48" s="14">
        <f t="shared" si="2"/>
        <v>0</v>
      </c>
    </row>
    <row r="50" spans="1:3" ht="30.75" customHeight="1">
      <c r="A50" s="25" t="s">
        <v>24</v>
      </c>
      <c r="C50" s="25" t="s">
        <v>28</v>
      </c>
    </row>
    <row r="51" ht="57.75" customHeight="1">
      <c r="A51" s="1" t="s">
        <v>35</v>
      </c>
    </row>
    <row r="52" ht="15">
      <c r="B52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G2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K32" sqref="K32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7.375" style="1" customWidth="1"/>
    <col min="10" max="10" width="17.12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5.75" customHeight="1">
      <c r="A3" s="68"/>
      <c r="B3" s="68"/>
      <c r="C3" s="68"/>
      <c r="D3" s="68"/>
      <c r="E3" s="68"/>
      <c r="F3" s="6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20</v>
      </c>
      <c r="B5" s="64" t="s">
        <v>30</v>
      </c>
      <c r="C5" s="70" t="s">
        <v>38</v>
      </c>
      <c r="D5" s="70"/>
      <c r="E5" s="70"/>
      <c r="F5" s="70"/>
      <c r="G5" s="59" t="s">
        <v>63</v>
      </c>
      <c r="H5" s="60"/>
      <c r="I5" s="60"/>
      <c r="J5" s="61"/>
      <c r="K5" s="64" t="s">
        <v>25</v>
      </c>
      <c r="L5" s="72" t="s">
        <v>27</v>
      </c>
    </row>
    <row r="6" spans="1:12" ht="29.25" customHeight="1">
      <c r="A6" s="69"/>
      <c r="B6" s="67"/>
      <c r="C6" s="70" t="s">
        <v>1</v>
      </c>
      <c r="D6" s="70" t="s">
        <v>2</v>
      </c>
      <c r="E6" s="70"/>
      <c r="F6" s="70"/>
      <c r="G6" s="62" t="s">
        <v>1</v>
      </c>
      <c r="H6" s="59" t="s">
        <v>2</v>
      </c>
      <c r="I6" s="60"/>
      <c r="J6" s="61"/>
      <c r="K6" s="65"/>
      <c r="L6" s="73"/>
    </row>
    <row r="7" spans="1:12" ht="30.75" customHeight="1">
      <c r="A7" s="69"/>
      <c r="B7" s="65"/>
      <c r="C7" s="70"/>
      <c r="D7" s="30" t="s">
        <v>3</v>
      </c>
      <c r="E7" s="30" t="s">
        <v>4</v>
      </c>
      <c r="F7" s="30" t="s">
        <v>5</v>
      </c>
      <c r="G7" s="63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8">G9-C9</f>
        <v>-6000000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8</v>
      </c>
      <c r="B12" s="12"/>
      <c r="C12" s="32">
        <f aca="true" t="shared" si="3" ref="C12:J12">C13</f>
        <v>401000000</v>
      </c>
      <c r="D12" s="32">
        <f t="shared" si="3"/>
        <v>0</v>
      </c>
      <c r="E12" s="32">
        <f t="shared" si="3"/>
        <v>400000000</v>
      </c>
      <c r="F12" s="32">
        <f t="shared" si="3"/>
        <v>1000000</v>
      </c>
      <c r="G12" s="32">
        <f t="shared" si="3"/>
        <v>0</v>
      </c>
      <c r="H12" s="32">
        <f t="shared" si="3"/>
        <v>0</v>
      </c>
      <c r="I12" s="32">
        <f t="shared" si="3"/>
        <v>395036328.8</v>
      </c>
      <c r="J12" s="32">
        <f t="shared" si="3"/>
        <v>0</v>
      </c>
      <c r="K12" s="51">
        <f t="shared" si="1"/>
        <v>-401000000</v>
      </c>
      <c r="L12" s="49">
        <f t="shared" si="2"/>
        <v>0</v>
      </c>
    </row>
    <row r="13" spans="1:12" ht="15.75" customHeight="1">
      <c r="A13" s="7" t="s">
        <v>14</v>
      </c>
      <c r="B13" s="7"/>
      <c r="C13" s="33">
        <f aca="true" t="shared" si="4" ref="C13:J13">C14+C15+C16+C17+C18+C19</f>
        <v>401000000</v>
      </c>
      <c r="D13" s="33">
        <f t="shared" si="4"/>
        <v>0</v>
      </c>
      <c r="E13" s="33">
        <f t="shared" si="4"/>
        <v>400000000</v>
      </c>
      <c r="F13" s="37">
        <f t="shared" si="4"/>
        <v>1000000</v>
      </c>
      <c r="G13" s="33">
        <f t="shared" si="4"/>
        <v>0</v>
      </c>
      <c r="H13" s="33">
        <f t="shared" si="4"/>
        <v>0</v>
      </c>
      <c r="I13" s="33">
        <f t="shared" si="4"/>
        <v>395036328.8</v>
      </c>
      <c r="J13" s="33">
        <f t="shared" si="4"/>
        <v>0</v>
      </c>
      <c r="K13" s="33">
        <f t="shared" si="1"/>
        <v>-401000000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34">
        <f aca="true" t="shared" si="5" ref="C14:C19">D14+E14+F14</f>
        <v>1000000</v>
      </c>
      <c r="D14" s="34"/>
      <c r="E14" s="34"/>
      <c r="F14" s="34">
        <v>1000000</v>
      </c>
      <c r="G14" s="34">
        <f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34">
        <f t="shared" si="5"/>
        <v>16185895</v>
      </c>
      <c r="D15" s="34"/>
      <c r="E15" s="34">
        <v>16185895</v>
      </c>
      <c r="F15" s="34"/>
      <c r="G15" s="34"/>
      <c r="H15" s="34"/>
      <c r="I15" s="34">
        <v>16185895</v>
      </c>
      <c r="J15" s="34"/>
      <c r="K15" s="31">
        <f t="shared" si="1"/>
        <v>-16185895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34">
        <f t="shared" si="5"/>
        <v>60075</v>
      </c>
      <c r="D16" s="34"/>
      <c r="E16" s="34">
        <v>60075</v>
      </c>
      <c r="F16" s="34"/>
      <c r="G16" s="34"/>
      <c r="H16" s="34"/>
      <c r="I16" s="34"/>
      <c r="J16" s="34"/>
      <c r="K16" s="31">
        <f t="shared" si="1"/>
        <v>-60075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34">
        <f t="shared" si="5"/>
        <v>98705200</v>
      </c>
      <c r="D17" s="34"/>
      <c r="E17" s="34">
        <v>98705200</v>
      </c>
      <c r="F17" s="34"/>
      <c r="G17" s="34"/>
      <c r="H17" s="34"/>
      <c r="I17" s="34">
        <v>98705200</v>
      </c>
      <c r="J17" s="34"/>
      <c r="K17" s="31">
        <f t="shared" si="1"/>
        <v>-98705200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34">
        <f t="shared" si="5"/>
        <v>186976906</v>
      </c>
      <c r="D18" s="34"/>
      <c r="E18" s="34">
        <v>186976906</v>
      </c>
      <c r="F18" s="34"/>
      <c r="G18" s="34"/>
      <c r="H18" s="34"/>
      <c r="I18" s="34">
        <v>186976906</v>
      </c>
      <c r="J18" s="34"/>
      <c r="K18" s="31">
        <f t="shared" si="1"/>
        <v>-186976906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34">
        <f t="shared" si="5"/>
        <v>98071924</v>
      </c>
      <c r="D19" s="34"/>
      <c r="E19" s="34">
        <v>98071924</v>
      </c>
      <c r="F19" s="34"/>
      <c r="G19" s="34"/>
      <c r="H19" s="34"/>
      <c r="I19" s="34">
        <v>93168327.8</v>
      </c>
      <c r="J19" s="34"/>
      <c r="K19" s="31">
        <f t="shared" si="1"/>
        <v>-98071924</v>
      </c>
      <c r="L19" s="4">
        <f t="shared" si="2"/>
        <v>0</v>
      </c>
    </row>
    <row r="20" spans="1:12" ht="30.75" customHeight="1">
      <c r="A20" s="6" t="s">
        <v>9</v>
      </c>
      <c r="B20" s="6"/>
      <c r="C20" s="32">
        <f aca="true" t="shared" si="6" ref="C20:J20">C21+C25+C28+C31</f>
        <v>209878400</v>
      </c>
      <c r="D20" s="32">
        <f t="shared" si="6"/>
        <v>0</v>
      </c>
      <c r="E20" s="32">
        <f t="shared" si="6"/>
        <v>80315400</v>
      </c>
      <c r="F20" s="32">
        <f t="shared" si="6"/>
        <v>129563000</v>
      </c>
      <c r="G20" s="32">
        <f t="shared" si="6"/>
        <v>30000000</v>
      </c>
      <c r="H20" s="32">
        <f t="shared" si="6"/>
        <v>0</v>
      </c>
      <c r="I20" s="32">
        <f t="shared" si="6"/>
        <v>0</v>
      </c>
      <c r="J20" s="32">
        <f t="shared" si="6"/>
        <v>30000000</v>
      </c>
      <c r="K20" s="51">
        <f t="shared" si="1"/>
        <v>-179878400</v>
      </c>
      <c r="L20" s="49">
        <f t="shared" si="2"/>
        <v>14.293991187277966</v>
      </c>
    </row>
    <row r="21" spans="1:12" ht="15.75" customHeight="1">
      <c r="A21" s="7" t="s">
        <v>13</v>
      </c>
      <c r="B21" s="7"/>
      <c r="C21" s="35">
        <f aca="true" t="shared" si="7" ref="C21:J21">C22+C23+C24</f>
        <v>50288400</v>
      </c>
      <c r="D21" s="35">
        <f t="shared" si="7"/>
        <v>0</v>
      </c>
      <c r="E21" s="35">
        <f t="shared" si="7"/>
        <v>18925400</v>
      </c>
      <c r="F21" s="35">
        <f t="shared" si="7"/>
        <v>31363000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33">
        <f t="shared" si="1"/>
        <v>-50288400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34">
        <f>D22+E22+F22</f>
        <v>15000000</v>
      </c>
      <c r="D22" s="34"/>
      <c r="E22" s="34"/>
      <c r="F22" s="34">
        <v>15000000</v>
      </c>
      <c r="G22" s="34">
        <f>H22+I22+J22</f>
        <v>0</v>
      </c>
      <c r="H22" s="34"/>
      <c r="I22" s="34"/>
      <c r="J22" s="34"/>
      <c r="K22" s="31">
        <f t="shared" si="1"/>
        <v>-15000000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34">
        <f>D23+E23+F23</f>
        <v>16363000</v>
      </c>
      <c r="D23" s="34"/>
      <c r="E23" s="34"/>
      <c r="F23" s="34">
        <v>16363000</v>
      </c>
      <c r="G23" s="34">
        <f>H23+I23+J23</f>
        <v>0</v>
      </c>
      <c r="H23" s="34"/>
      <c r="I23" s="34"/>
      <c r="J23" s="34"/>
      <c r="K23" s="31">
        <f t="shared" si="1"/>
        <v>-16363000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34">
        <f>D24+E24+F24</f>
        <v>18925400</v>
      </c>
      <c r="D24" s="34"/>
      <c r="E24" s="34">
        <v>18925400</v>
      </c>
      <c r="F24" s="34"/>
      <c r="G24" s="34">
        <f>H24+I24+J24</f>
        <v>0</v>
      </c>
      <c r="H24" s="34"/>
      <c r="I24" s="34"/>
      <c r="J24" s="34"/>
      <c r="K24" s="31">
        <f t="shared" si="1"/>
        <v>-18925400</v>
      </c>
      <c r="L24" s="4">
        <f t="shared" si="2"/>
        <v>0</v>
      </c>
    </row>
    <row r="25" spans="1:12" ht="17.25" customHeight="1">
      <c r="A25" s="7" t="s">
        <v>6</v>
      </c>
      <c r="B25" s="7"/>
      <c r="C25" s="35">
        <f>C26+C27</f>
        <v>66390000</v>
      </c>
      <c r="D25" s="35">
        <f aca="true" t="shared" si="8" ref="D25:J25">D26+D27</f>
        <v>0</v>
      </c>
      <c r="E25" s="35">
        <f t="shared" si="8"/>
        <v>61390000</v>
      </c>
      <c r="F25" s="35">
        <f t="shared" si="8"/>
        <v>5000000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1">
        <f t="shared" si="1"/>
        <v>-66390000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36">
        <f>D26+E26+F26</f>
        <v>5000000</v>
      </c>
      <c r="D26" s="36"/>
      <c r="E26" s="36"/>
      <c r="F26" s="36">
        <v>5000000</v>
      </c>
      <c r="G26" s="36">
        <f>H26+I26+J26</f>
        <v>0</v>
      </c>
      <c r="H26" s="36"/>
      <c r="I26" s="36"/>
      <c r="J26" s="36"/>
      <c r="K26" s="36">
        <f t="shared" si="1"/>
        <v>-5000000</v>
      </c>
      <c r="L26" s="13">
        <f t="shared" si="2"/>
        <v>0</v>
      </c>
    </row>
    <row r="27" spans="1:12" ht="37.5" customHeight="1">
      <c r="A27" s="10" t="s">
        <v>66</v>
      </c>
      <c r="B27" s="29" t="s">
        <v>31</v>
      </c>
      <c r="C27" s="36">
        <f>D27+E27+F27</f>
        <v>61390000</v>
      </c>
      <c r="D27" s="36"/>
      <c r="E27" s="36">
        <v>61390000</v>
      </c>
      <c r="F27" s="36"/>
      <c r="G27" s="36">
        <f>H27+I27+J27</f>
        <v>0</v>
      </c>
      <c r="H27" s="36"/>
      <c r="I27" s="36"/>
      <c r="J27" s="36"/>
      <c r="K27" s="36">
        <f t="shared" si="1"/>
        <v>-61390000</v>
      </c>
      <c r="L27" s="13">
        <f t="shared" si="2"/>
        <v>0</v>
      </c>
    </row>
    <row r="28" spans="1:12" ht="15.75" customHeight="1">
      <c r="A28" s="11" t="s">
        <v>18</v>
      </c>
      <c r="B28" s="26"/>
      <c r="C28" s="37">
        <f aca="true" t="shared" si="9" ref="C28:J28">C29+C30</f>
        <v>68200000</v>
      </c>
      <c r="D28" s="37">
        <f t="shared" si="9"/>
        <v>0</v>
      </c>
      <c r="E28" s="37">
        <f t="shared" si="9"/>
        <v>0</v>
      </c>
      <c r="F28" s="37">
        <f t="shared" si="9"/>
        <v>68200000</v>
      </c>
      <c r="G28" s="37">
        <f t="shared" si="9"/>
        <v>30000000</v>
      </c>
      <c r="H28" s="37">
        <f t="shared" si="9"/>
        <v>0</v>
      </c>
      <c r="I28" s="37">
        <f t="shared" si="9"/>
        <v>0</v>
      </c>
      <c r="J28" s="37">
        <f t="shared" si="9"/>
        <v>30000000</v>
      </c>
      <c r="K28" s="37">
        <f t="shared" si="1"/>
        <v>-38200000</v>
      </c>
      <c r="L28" s="52">
        <f t="shared" si="2"/>
        <v>43.988269794721404</v>
      </c>
    </row>
    <row r="29" spans="1:12" ht="48" customHeight="1">
      <c r="A29" s="10" t="s">
        <v>45</v>
      </c>
      <c r="B29" s="29" t="s">
        <v>31</v>
      </c>
      <c r="C29" s="36">
        <f>D29+E29+F29</f>
        <v>60000000</v>
      </c>
      <c r="D29" s="36"/>
      <c r="E29" s="36"/>
      <c r="F29" s="36">
        <v>60000000</v>
      </c>
      <c r="G29" s="36">
        <f>H29+I29+J29</f>
        <v>30000000</v>
      </c>
      <c r="H29" s="36"/>
      <c r="I29" s="36"/>
      <c r="J29" s="36">
        <v>30000000</v>
      </c>
      <c r="K29" s="36">
        <f t="shared" si="1"/>
        <v>-30000000</v>
      </c>
      <c r="L29" s="13">
        <f t="shared" si="2"/>
        <v>50</v>
      </c>
    </row>
    <row r="30" spans="1:12" ht="48" customHeight="1">
      <c r="A30" s="23" t="s">
        <v>46</v>
      </c>
      <c r="B30" s="29" t="s">
        <v>31</v>
      </c>
      <c r="C30" s="36">
        <f>D30+E30+F30</f>
        <v>8200000</v>
      </c>
      <c r="D30" s="36"/>
      <c r="E30" s="36"/>
      <c r="F30" s="36">
        <v>8200000</v>
      </c>
      <c r="G30" s="36">
        <f>H30+I30+J30</f>
        <v>0</v>
      </c>
      <c r="H30" s="36"/>
      <c r="I30" s="36"/>
      <c r="J30" s="36"/>
      <c r="K30" s="36">
        <f t="shared" si="1"/>
        <v>-8200000</v>
      </c>
      <c r="L30" s="13">
        <f t="shared" si="2"/>
        <v>0</v>
      </c>
    </row>
    <row r="31" spans="1:12" ht="33" customHeight="1">
      <c r="A31" s="53" t="s">
        <v>47</v>
      </c>
      <c r="B31" s="29"/>
      <c r="C31" s="37">
        <f>C32</f>
        <v>25000000</v>
      </c>
      <c r="D31" s="37">
        <f aca="true" t="shared" si="10" ref="D31:J31">D32</f>
        <v>0</v>
      </c>
      <c r="E31" s="37">
        <f t="shared" si="10"/>
        <v>0</v>
      </c>
      <c r="F31" s="37">
        <f t="shared" si="10"/>
        <v>25000000</v>
      </c>
      <c r="G31" s="37">
        <f t="shared" si="10"/>
        <v>0</v>
      </c>
      <c r="H31" s="37">
        <f t="shared" si="10"/>
        <v>0</v>
      </c>
      <c r="I31" s="37">
        <f t="shared" si="10"/>
        <v>0</v>
      </c>
      <c r="J31" s="37">
        <f t="shared" si="10"/>
        <v>0</v>
      </c>
      <c r="K31" s="37">
        <f t="shared" si="1"/>
        <v>-25000000</v>
      </c>
      <c r="L31" s="52">
        <f t="shared" si="2"/>
        <v>0</v>
      </c>
    </row>
    <row r="32" spans="1:12" ht="48" customHeight="1">
      <c r="A32" s="23" t="s">
        <v>67</v>
      </c>
      <c r="B32" s="29" t="s">
        <v>31</v>
      </c>
      <c r="C32" s="36">
        <f>D32+E32+F32</f>
        <v>25000000</v>
      </c>
      <c r="D32" s="36"/>
      <c r="E32" s="36"/>
      <c r="F32" s="36">
        <v>25000000</v>
      </c>
      <c r="G32" s="36">
        <f>H32+I32+J32</f>
        <v>0</v>
      </c>
      <c r="H32" s="36"/>
      <c r="I32" s="36"/>
      <c r="J32" s="36"/>
      <c r="K32" s="36">
        <f t="shared" si="1"/>
        <v>-25000000</v>
      </c>
      <c r="L32" s="13">
        <f t="shared" si="2"/>
        <v>0</v>
      </c>
    </row>
    <row r="33" spans="1:12" ht="18" customHeight="1">
      <c r="A33" s="12" t="s">
        <v>10</v>
      </c>
      <c r="B33" s="28"/>
      <c r="C33" s="38">
        <f aca="true" t="shared" si="11" ref="C33:J33">C34+C40</f>
        <v>52500000</v>
      </c>
      <c r="D33" s="38">
        <f t="shared" si="11"/>
        <v>0</v>
      </c>
      <c r="E33" s="38">
        <f t="shared" si="11"/>
        <v>0</v>
      </c>
      <c r="F33" s="38">
        <f t="shared" si="11"/>
        <v>52500000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38">
        <f t="shared" si="11"/>
        <v>0</v>
      </c>
      <c r="K33" s="38">
        <f t="shared" si="1"/>
        <v>-52500000</v>
      </c>
      <c r="L33" s="14">
        <f t="shared" si="2"/>
        <v>0</v>
      </c>
    </row>
    <row r="34" spans="1:12" ht="18" customHeight="1">
      <c r="A34" s="7" t="s">
        <v>7</v>
      </c>
      <c r="B34" s="27"/>
      <c r="C34" s="37">
        <f aca="true" t="shared" si="12" ref="C34:J34">C35+C36+C37+C38+C39</f>
        <v>52000000</v>
      </c>
      <c r="D34" s="37">
        <f t="shared" si="12"/>
        <v>0</v>
      </c>
      <c r="E34" s="37">
        <f t="shared" si="12"/>
        <v>0</v>
      </c>
      <c r="F34" s="37">
        <f t="shared" si="12"/>
        <v>52000000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"/>
        <v>-52000000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36">
        <f>D37+E37+F37</f>
        <v>10000000</v>
      </c>
      <c r="D37" s="36"/>
      <c r="E37" s="36"/>
      <c r="F37" s="36">
        <v>10000000</v>
      </c>
      <c r="G37" s="36"/>
      <c r="H37" s="36"/>
      <c r="I37" s="36"/>
      <c r="J37" s="36"/>
      <c r="K37" s="36">
        <f t="shared" si="1"/>
        <v>-10000000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36">
        <f>D38+E38+F38</f>
        <v>10000000</v>
      </c>
      <c r="D38" s="36"/>
      <c r="E38" s="36"/>
      <c r="F38" s="36">
        <v>10000000</v>
      </c>
      <c r="G38" s="36"/>
      <c r="H38" s="36"/>
      <c r="I38" s="36"/>
      <c r="J38" s="36"/>
      <c r="K38" s="36">
        <f t="shared" si="1"/>
        <v>-10000000</v>
      </c>
      <c r="L38" s="13">
        <f t="shared" si="2"/>
        <v>0</v>
      </c>
    </row>
    <row r="39" spans="1:12" ht="48.75" customHeight="1">
      <c r="A39" s="10" t="s">
        <v>60</v>
      </c>
      <c r="B39" s="29" t="s">
        <v>31</v>
      </c>
      <c r="C39" s="36">
        <f>D39+E39+F39</f>
        <v>10000000</v>
      </c>
      <c r="D39" s="36"/>
      <c r="E39" s="36"/>
      <c r="F39" s="36">
        <v>10000000</v>
      </c>
      <c r="G39" s="36">
        <f>H39+I39+J39</f>
        <v>0</v>
      </c>
      <c r="H39" s="36"/>
      <c r="I39" s="36"/>
      <c r="J39" s="36"/>
      <c r="K39" s="36">
        <f t="shared" si="1"/>
        <v>-10000000</v>
      </c>
      <c r="L39" s="13">
        <f t="shared" si="2"/>
        <v>0</v>
      </c>
    </row>
    <row r="40" spans="1:12" ht="17.25" customHeight="1">
      <c r="A40" s="11" t="s">
        <v>52</v>
      </c>
      <c r="B40" s="29"/>
      <c r="C40" s="37">
        <f aca="true" t="shared" si="13" ref="C40:J40">C41</f>
        <v>500000</v>
      </c>
      <c r="D40" s="37">
        <f t="shared" si="13"/>
        <v>0</v>
      </c>
      <c r="E40" s="37">
        <f t="shared" si="13"/>
        <v>0</v>
      </c>
      <c r="F40" s="37">
        <f t="shared" si="13"/>
        <v>500000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"/>
        <v>-500000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24" customHeight="1">
      <c r="A42" s="54" t="s">
        <v>11</v>
      </c>
      <c r="B42" s="55"/>
      <c r="C42" s="38">
        <f>C43</f>
        <v>76421400</v>
      </c>
      <c r="D42" s="38">
        <f aca="true" t="shared" si="14" ref="D42:J42">D43</f>
        <v>0</v>
      </c>
      <c r="E42" s="38">
        <f t="shared" si="14"/>
        <v>76421400</v>
      </c>
      <c r="F42" s="38">
        <f t="shared" si="14"/>
        <v>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"/>
        <v>-76421400</v>
      </c>
      <c r="L42" s="14">
        <f t="shared" si="2"/>
        <v>0</v>
      </c>
    </row>
    <row r="43" spans="1:12" ht="24" customHeight="1">
      <c r="A43" s="11" t="s">
        <v>64</v>
      </c>
      <c r="B43" s="29"/>
      <c r="C43" s="36">
        <f>C44</f>
        <v>76421400</v>
      </c>
      <c r="D43" s="36">
        <f aca="true" t="shared" si="15" ref="D43:J43">D44</f>
        <v>0</v>
      </c>
      <c r="E43" s="36">
        <f t="shared" si="15"/>
        <v>76421400</v>
      </c>
      <c r="F43" s="36">
        <f t="shared" si="15"/>
        <v>0</v>
      </c>
      <c r="G43" s="36">
        <f t="shared" si="15"/>
        <v>0</v>
      </c>
      <c r="H43" s="36">
        <f t="shared" si="15"/>
        <v>0</v>
      </c>
      <c r="I43" s="36">
        <f t="shared" si="15"/>
        <v>0</v>
      </c>
      <c r="J43" s="36">
        <f t="shared" si="15"/>
        <v>0</v>
      </c>
      <c r="K43" s="37">
        <f t="shared" si="1"/>
        <v>-76421400</v>
      </c>
      <c r="L43" s="52">
        <f t="shared" si="2"/>
        <v>0</v>
      </c>
    </row>
    <row r="44" spans="1:12" ht="35.25" customHeight="1">
      <c r="A44" s="10" t="s">
        <v>65</v>
      </c>
      <c r="B44" s="29" t="s">
        <v>31</v>
      </c>
      <c r="C44" s="36">
        <f>D44+E44+F44</f>
        <v>76421400</v>
      </c>
      <c r="D44" s="36"/>
      <c r="E44" s="36">
        <v>76421400</v>
      </c>
      <c r="F44" s="36"/>
      <c r="G44" s="36">
        <f>H44+I44+J44</f>
        <v>0</v>
      </c>
      <c r="H44" s="36"/>
      <c r="I44" s="36"/>
      <c r="J44" s="36"/>
      <c r="K44" s="37">
        <f t="shared" si="1"/>
        <v>-76421400</v>
      </c>
      <c r="L44" s="52">
        <f t="shared" si="2"/>
        <v>0</v>
      </c>
    </row>
    <row r="45" spans="1:12" ht="18" customHeight="1">
      <c r="A45" s="6" t="s">
        <v>53</v>
      </c>
      <c r="B45" s="6"/>
      <c r="C45" s="38">
        <f aca="true" t="shared" si="16" ref="C45:J46">C46</f>
        <v>16139200</v>
      </c>
      <c r="D45" s="38">
        <f t="shared" si="16"/>
        <v>0</v>
      </c>
      <c r="E45" s="38">
        <f t="shared" si="16"/>
        <v>0</v>
      </c>
      <c r="F45" s="38">
        <f t="shared" si="16"/>
        <v>16139200</v>
      </c>
      <c r="G45" s="38">
        <f t="shared" si="16"/>
        <v>5000000</v>
      </c>
      <c r="H45" s="38">
        <f t="shared" si="16"/>
        <v>0</v>
      </c>
      <c r="I45" s="38">
        <f t="shared" si="16"/>
        <v>0</v>
      </c>
      <c r="J45" s="38">
        <f t="shared" si="16"/>
        <v>5000000</v>
      </c>
      <c r="K45" s="38">
        <f t="shared" si="1"/>
        <v>-11139200</v>
      </c>
      <c r="L45" s="14">
        <f t="shared" si="2"/>
        <v>30.98046991176762</v>
      </c>
    </row>
    <row r="46" spans="1:12" ht="17.25" customHeight="1">
      <c r="A46" s="7" t="s">
        <v>54</v>
      </c>
      <c r="B46" s="7"/>
      <c r="C46" s="37">
        <f t="shared" si="16"/>
        <v>16139200</v>
      </c>
      <c r="D46" s="37">
        <f t="shared" si="16"/>
        <v>0</v>
      </c>
      <c r="E46" s="37">
        <f t="shared" si="16"/>
        <v>0</v>
      </c>
      <c r="F46" s="37">
        <f t="shared" si="16"/>
        <v>16139200</v>
      </c>
      <c r="G46" s="37">
        <f t="shared" si="16"/>
        <v>5000000</v>
      </c>
      <c r="H46" s="37">
        <f t="shared" si="16"/>
        <v>0</v>
      </c>
      <c r="I46" s="37">
        <f t="shared" si="16"/>
        <v>0</v>
      </c>
      <c r="J46" s="37">
        <f t="shared" si="16"/>
        <v>5000000</v>
      </c>
      <c r="K46" s="37">
        <f t="shared" si="1"/>
        <v>-11139200</v>
      </c>
      <c r="L46" s="52">
        <f t="shared" si="2"/>
        <v>30.98046991176762</v>
      </c>
    </row>
    <row r="47" spans="1:12" ht="48" customHeight="1">
      <c r="A47" s="8" t="s">
        <v>55</v>
      </c>
      <c r="B47" s="29" t="s">
        <v>31</v>
      </c>
      <c r="C47" s="36">
        <f>D47+E47+F47</f>
        <v>16139200</v>
      </c>
      <c r="D47" s="36"/>
      <c r="E47" s="36"/>
      <c r="F47" s="36">
        <v>16139200</v>
      </c>
      <c r="G47" s="36">
        <f>H47+I47+J47</f>
        <v>5000000</v>
      </c>
      <c r="H47" s="36"/>
      <c r="I47" s="36"/>
      <c r="J47" s="36">
        <v>5000000</v>
      </c>
      <c r="K47" s="36">
        <f t="shared" si="1"/>
        <v>-11139200</v>
      </c>
      <c r="L47" s="13">
        <f t="shared" si="2"/>
        <v>30.98046991176762</v>
      </c>
    </row>
    <row r="48" spans="1:12" s="5" customFormat="1" ht="33.75" customHeight="1">
      <c r="A48" s="6" t="s">
        <v>12</v>
      </c>
      <c r="B48" s="6"/>
      <c r="C48" s="38">
        <f aca="true" t="shared" si="17" ref="C48:J48">C9+C12+C20+C33+C42+C45</f>
        <v>761939000</v>
      </c>
      <c r="D48" s="38">
        <f t="shared" si="17"/>
        <v>0</v>
      </c>
      <c r="E48" s="38">
        <f t="shared" si="17"/>
        <v>556736800</v>
      </c>
      <c r="F48" s="38">
        <f t="shared" si="17"/>
        <v>205202200</v>
      </c>
      <c r="G48" s="38">
        <f t="shared" si="17"/>
        <v>35000000</v>
      </c>
      <c r="H48" s="38">
        <f t="shared" si="17"/>
        <v>0</v>
      </c>
      <c r="I48" s="38">
        <f t="shared" si="17"/>
        <v>395036328.8</v>
      </c>
      <c r="J48" s="38">
        <f t="shared" si="17"/>
        <v>35000000</v>
      </c>
      <c r="K48" s="38">
        <f t="shared" si="1"/>
        <v>-726939000</v>
      </c>
      <c r="L48" s="14">
        <f t="shared" si="2"/>
        <v>4.59354357763548</v>
      </c>
    </row>
    <row r="50" spans="1:3" ht="30.75" customHeight="1">
      <c r="A50" s="25" t="s">
        <v>24</v>
      </c>
      <c r="C50" s="25" t="s">
        <v>28</v>
      </c>
    </row>
    <row r="51" ht="57.75" customHeight="1">
      <c r="A51" s="1" t="s">
        <v>35</v>
      </c>
    </row>
    <row r="52" ht="15">
      <c r="B52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view="pageBreakPreview" zoomScale="75" zoomScaleSheetLayoutView="75" workbookViewId="0" topLeftCell="A1">
      <pane xSplit="1" ySplit="8" topLeftCell="B27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50" sqref="C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5.75" customHeight="1">
      <c r="A3" s="68"/>
      <c r="B3" s="68"/>
      <c r="C3" s="68"/>
      <c r="D3" s="68"/>
      <c r="E3" s="68"/>
      <c r="F3" s="68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9" t="s">
        <v>20</v>
      </c>
      <c r="B5" s="64" t="s">
        <v>30</v>
      </c>
      <c r="C5" s="70" t="s">
        <v>38</v>
      </c>
      <c r="D5" s="70"/>
      <c r="E5" s="70"/>
      <c r="F5" s="70"/>
      <c r="G5" s="59" t="s">
        <v>63</v>
      </c>
      <c r="H5" s="60"/>
      <c r="I5" s="60"/>
      <c r="J5" s="61"/>
      <c r="K5" s="64" t="s">
        <v>25</v>
      </c>
      <c r="L5" s="72" t="s">
        <v>27</v>
      </c>
    </row>
    <row r="6" spans="1:12" ht="29.25" customHeight="1">
      <c r="A6" s="69"/>
      <c r="B6" s="67"/>
      <c r="C6" s="70" t="s">
        <v>1</v>
      </c>
      <c r="D6" s="70" t="s">
        <v>2</v>
      </c>
      <c r="E6" s="70"/>
      <c r="F6" s="70"/>
      <c r="G6" s="62" t="s">
        <v>1</v>
      </c>
      <c r="H6" s="59" t="s">
        <v>2</v>
      </c>
      <c r="I6" s="60"/>
      <c r="J6" s="61"/>
      <c r="K6" s="65"/>
      <c r="L6" s="73"/>
    </row>
    <row r="7" spans="1:12" ht="30.75" customHeight="1">
      <c r="A7" s="69"/>
      <c r="B7" s="65"/>
      <c r="C7" s="70"/>
      <c r="D7" s="30" t="s">
        <v>3</v>
      </c>
      <c r="E7" s="30" t="s">
        <v>4</v>
      </c>
      <c r="F7" s="30" t="s">
        <v>5</v>
      </c>
      <c r="G7" s="63"/>
      <c r="H7" s="30" t="s">
        <v>3</v>
      </c>
      <c r="I7" s="30" t="s">
        <v>4</v>
      </c>
      <c r="J7" s="30" t="s">
        <v>5</v>
      </c>
      <c r="K7" s="30" t="s">
        <v>26</v>
      </c>
      <c r="L7" s="30" t="s">
        <v>26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15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6">
        <f aca="true" t="shared" si="1" ref="K9:K48">G9-C9</f>
        <v>-6000</v>
      </c>
      <c r="L9" s="49">
        <f aca="true" t="shared" si="2" ref="L9:L48">G9/C9*100</f>
        <v>0</v>
      </c>
    </row>
    <row r="10" spans="1:12" ht="50.25" customHeight="1">
      <c r="A10" s="17" t="s">
        <v>16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5">
        <f t="shared" si="1"/>
        <v>-6000</v>
      </c>
      <c r="L10" s="50">
        <f t="shared" si="2"/>
        <v>0</v>
      </c>
    </row>
    <row r="11" spans="1:12" ht="48.75" customHeight="1">
      <c r="A11" s="18" t="s">
        <v>21</v>
      </c>
      <c r="B11" s="29" t="s">
        <v>31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44">
        <f t="shared" si="1"/>
        <v>-6000</v>
      </c>
      <c r="L11" s="4">
        <f t="shared" si="2"/>
        <v>0</v>
      </c>
    </row>
    <row r="12" spans="1:12" ht="18.75" customHeight="1">
      <c r="A12" s="12" t="s">
        <v>8</v>
      </c>
      <c r="B12" s="12"/>
      <c r="C12" s="40">
        <f aca="true" t="shared" si="3" ref="C12:J12">C13</f>
        <v>401000</v>
      </c>
      <c r="D12" s="40">
        <f t="shared" si="3"/>
        <v>0</v>
      </c>
      <c r="E12" s="40">
        <f t="shared" si="3"/>
        <v>400000</v>
      </c>
      <c r="F12" s="40">
        <f t="shared" si="3"/>
        <v>1000</v>
      </c>
      <c r="G12" s="40">
        <f t="shared" si="3"/>
        <v>0</v>
      </c>
      <c r="H12" s="40">
        <f t="shared" si="3"/>
        <v>0</v>
      </c>
      <c r="I12" s="40">
        <f t="shared" si="3"/>
        <v>395036.3</v>
      </c>
      <c r="J12" s="40">
        <f t="shared" si="3"/>
        <v>0</v>
      </c>
      <c r="K12" s="46">
        <f t="shared" si="1"/>
        <v>-401000</v>
      </c>
      <c r="L12" s="49">
        <f t="shared" si="2"/>
        <v>0</v>
      </c>
    </row>
    <row r="13" spans="1:12" ht="15.75" customHeight="1">
      <c r="A13" s="7" t="s">
        <v>14</v>
      </c>
      <c r="B13" s="7"/>
      <c r="C13" s="45">
        <f aca="true" t="shared" si="4" ref="C13:J13">C14+C15+C16+C17+C18+C19</f>
        <v>401000</v>
      </c>
      <c r="D13" s="45">
        <f t="shared" si="4"/>
        <v>0</v>
      </c>
      <c r="E13" s="45">
        <f t="shared" si="4"/>
        <v>400000</v>
      </c>
      <c r="F13" s="45">
        <f t="shared" si="4"/>
        <v>1000</v>
      </c>
      <c r="G13" s="45">
        <f t="shared" si="4"/>
        <v>0</v>
      </c>
      <c r="H13" s="45">
        <f t="shared" si="4"/>
        <v>0</v>
      </c>
      <c r="I13" s="45">
        <f t="shared" si="4"/>
        <v>395036.3</v>
      </c>
      <c r="J13" s="41">
        <f t="shared" si="4"/>
        <v>0</v>
      </c>
      <c r="K13" s="45">
        <f t="shared" si="1"/>
        <v>-401000</v>
      </c>
      <c r="L13" s="50">
        <f t="shared" si="2"/>
        <v>0</v>
      </c>
    </row>
    <row r="14" spans="1:12" ht="60.75" customHeight="1">
      <c r="A14" s="22" t="s">
        <v>40</v>
      </c>
      <c r="B14" s="29" t="s">
        <v>31</v>
      </c>
      <c r="C14" s="42">
        <f aca="true" t="shared" si="5" ref="C14:C19">D14+E14+F14</f>
        <v>1000</v>
      </c>
      <c r="D14" s="42"/>
      <c r="E14" s="42"/>
      <c r="F14" s="42">
        <v>1000</v>
      </c>
      <c r="G14" s="42">
        <f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57</v>
      </c>
      <c r="B15" s="29" t="s">
        <v>31</v>
      </c>
      <c r="C15" s="42">
        <f t="shared" si="5"/>
        <v>16185.9</v>
      </c>
      <c r="D15" s="42"/>
      <c r="E15" s="42">
        <v>16185.9</v>
      </c>
      <c r="F15" s="42"/>
      <c r="G15" s="42"/>
      <c r="H15" s="42"/>
      <c r="I15" s="42">
        <v>16185.9</v>
      </c>
      <c r="J15" s="42"/>
      <c r="K15" s="44">
        <f t="shared" si="1"/>
        <v>-16185.9</v>
      </c>
      <c r="L15" s="4">
        <f t="shared" si="2"/>
        <v>0</v>
      </c>
    </row>
    <row r="16" spans="1:12" ht="48.75" customHeight="1">
      <c r="A16" s="22" t="s">
        <v>22</v>
      </c>
      <c r="B16" s="47" t="s">
        <v>32</v>
      </c>
      <c r="C16" s="42">
        <f t="shared" si="5"/>
        <v>60.1</v>
      </c>
      <c r="D16" s="42"/>
      <c r="E16" s="42">
        <v>60.1</v>
      </c>
      <c r="F16" s="42"/>
      <c r="G16" s="42"/>
      <c r="H16" s="42"/>
      <c r="I16" s="42"/>
      <c r="J16" s="42"/>
      <c r="K16" s="44">
        <f t="shared" si="1"/>
        <v>-60.1</v>
      </c>
      <c r="L16" s="4">
        <f t="shared" si="2"/>
        <v>0</v>
      </c>
    </row>
    <row r="17" spans="1:12" ht="49.5" customHeight="1">
      <c r="A17" s="22" t="s">
        <v>36</v>
      </c>
      <c r="B17" s="29" t="s">
        <v>31</v>
      </c>
      <c r="C17" s="42">
        <f t="shared" si="5"/>
        <v>98705.2</v>
      </c>
      <c r="D17" s="42"/>
      <c r="E17" s="42">
        <v>98705.2</v>
      </c>
      <c r="F17" s="42"/>
      <c r="G17" s="42"/>
      <c r="H17" s="42"/>
      <c r="I17" s="42">
        <v>98705.2</v>
      </c>
      <c r="J17" s="42"/>
      <c r="K17" s="44">
        <f t="shared" si="1"/>
        <v>-98705.2</v>
      </c>
      <c r="L17" s="4">
        <f t="shared" si="2"/>
        <v>0</v>
      </c>
    </row>
    <row r="18" spans="1:12" ht="60.75" customHeight="1">
      <c r="A18" s="22" t="s">
        <v>43</v>
      </c>
      <c r="B18" s="29" t="s">
        <v>31</v>
      </c>
      <c r="C18" s="42">
        <f t="shared" si="5"/>
        <v>186976.9</v>
      </c>
      <c r="D18" s="42"/>
      <c r="E18" s="42">
        <v>186976.9</v>
      </c>
      <c r="F18" s="42"/>
      <c r="G18" s="42"/>
      <c r="H18" s="42"/>
      <c r="I18" s="42">
        <v>186976.9</v>
      </c>
      <c r="J18" s="42"/>
      <c r="K18" s="44">
        <f t="shared" si="1"/>
        <v>-186976.9</v>
      </c>
      <c r="L18" s="4">
        <f t="shared" si="2"/>
        <v>0</v>
      </c>
    </row>
    <row r="19" spans="1:12" ht="60.75" customHeight="1">
      <c r="A19" s="22" t="s">
        <v>44</v>
      </c>
      <c r="B19" s="29" t="s">
        <v>31</v>
      </c>
      <c r="C19" s="42">
        <f t="shared" si="5"/>
        <v>98071.9</v>
      </c>
      <c r="D19" s="42"/>
      <c r="E19" s="42">
        <v>98071.9</v>
      </c>
      <c r="F19" s="42"/>
      <c r="G19" s="42"/>
      <c r="H19" s="42"/>
      <c r="I19" s="42">
        <v>93168.3</v>
      </c>
      <c r="J19" s="42"/>
      <c r="K19" s="44">
        <f t="shared" si="1"/>
        <v>-98071.9</v>
      </c>
      <c r="L19" s="4">
        <f t="shared" si="2"/>
        <v>0</v>
      </c>
    </row>
    <row r="20" spans="1:12" ht="30.75" customHeight="1">
      <c r="A20" s="6" t="s">
        <v>9</v>
      </c>
      <c r="B20" s="6"/>
      <c r="C20" s="40">
        <f aca="true" t="shared" si="6" ref="C20:J20">C21+C25+C28+C31</f>
        <v>209878.4</v>
      </c>
      <c r="D20" s="40">
        <f t="shared" si="6"/>
        <v>0</v>
      </c>
      <c r="E20" s="40">
        <f t="shared" si="6"/>
        <v>80315.4</v>
      </c>
      <c r="F20" s="40">
        <f t="shared" si="6"/>
        <v>129563</v>
      </c>
      <c r="G20" s="40">
        <f t="shared" si="6"/>
        <v>30000</v>
      </c>
      <c r="H20" s="40">
        <f t="shared" si="6"/>
        <v>0</v>
      </c>
      <c r="I20" s="40">
        <f t="shared" si="6"/>
        <v>0</v>
      </c>
      <c r="J20" s="40">
        <f t="shared" si="6"/>
        <v>30000</v>
      </c>
      <c r="K20" s="46">
        <f t="shared" si="1"/>
        <v>-179878.4</v>
      </c>
      <c r="L20" s="49">
        <f t="shared" si="2"/>
        <v>14.293991187277966</v>
      </c>
    </row>
    <row r="21" spans="1:12" ht="15.75" customHeight="1">
      <c r="A21" s="7" t="s">
        <v>13</v>
      </c>
      <c r="B21" s="7"/>
      <c r="C21" s="43">
        <f aca="true" t="shared" si="7" ref="C21:J21">C22+C23+C24</f>
        <v>50288.4</v>
      </c>
      <c r="D21" s="43">
        <f t="shared" si="7"/>
        <v>0</v>
      </c>
      <c r="E21" s="43">
        <f t="shared" si="7"/>
        <v>18925.4</v>
      </c>
      <c r="F21" s="43">
        <f t="shared" si="7"/>
        <v>31363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5">
        <f t="shared" si="1"/>
        <v>-50288.4</v>
      </c>
      <c r="L21" s="50">
        <f t="shared" si="2"/>
        <v>0</v>
      </c>
    </row>
    <row r="22" spans="1:12" ht="34.5" customHeight="1">
      <c r="A22" s="10" t="s">
        <v>41</v>
      </c>
      <c r="B22" s="29" t="s">
        <v>31</v>
      </c>
      <c r="C22" s="42">
        <f>D22+E22+F22</f>
        <v>15000</v>
      </c>
      <c r="D22" s="42"/>
      <c r="E22" s="42"/>
      <c r="F22" s="42">
        <v>15000</v>
      </c>
      <c r="G22" s="42">
        <f>H22+I22+J22</f>
        <v>0</v>
      </c>
      <c r="H22" s="42"/>
      <c r="I22" s="42"/>
      <c r="J22" s="42"/>
      <c r="K22" s="44">
        <f t="shared" si="1"/>
        <v>-15000</v>
      </c>
      <c r="L22" s="4">
        <f t="shared" si="2"/>
        <v>0</v>
      </c>
    </row>
    <row r="23" spans="1:12" ht="30.75" customHeight="1">
      <c r="A23" s="10" t="s">
        <v>0</v>
      </c>
      <c r="B23" s="29" t="s">
        <v>31</v>
      </c>
      <c r="C23" s="42">
        <f>D23+E23+F23</f>
        <v>16363</v>
      </c>
      <c r="D23" s="42"/>
      <c r="E23" s="42"/>
      <c r="F23" s="42">
        <v>16363</v>
      </c>
      <c r="G23" s="42">
        <f>H23+I23+J23</f>
        <v>0</v>
      </c>
      <c r="H23" s="42"/>
      <c r="I23" s="42"/>
      <c r="J23" s="42"/>
      <c r="K23" s="44">
        <f t="shared" si="1"/>
        <v>-16363</v>
      </c>
      <c r="L23" s="4">
        <f t="shared" si="2"/>
        <v>0</v>
      </c>
    </row>
    <row r="24" spans="1:12" ht="30.75" customHeight="1">
      <c r="A24" s="19" t="s">
        <v>42</v>
      </c>
      <c r="B24" s="29" t="s">
        <v>31</v>
      </c>
      <c r="C24" s="42">
        <f>D24+E24+F24</f>
        <v>18925.4</v>
      </c>
      <c r="D24" s="42"/>
      <c r="E24" s="42">
        <v>18925.4</v>
      </c>
      <c r="F24" s="42"/>
      <c r="G24" s="42">
        <f>H24+I24+J24</f>
        <v>0</v>
      </c>
      <c r="H24" s="42"/>
      <c r="I24" s="42"/>
      <c r="J24" s="42"/>
      <c r="K24" s="44">
        <f t="shared" si="1"/>
        <v>-18925.4</v>
      </c>
      <c r="L24" s="4">
        <f t="shared" si="2"/>
        <v>0</v>
      </c>
    </row>
    <row r="25" spans="1:12" ht="17.25" customHeight="1">
      <c r="A25" s="7" t="s">
        <v>6</v>
      </c>
      <c r="B25" s="7"/>
      <c r="C25" s="43">
        <f>C26+C27</f>
        <v>66390</v>
      </c>
      <c r="D25" s="43">
        <f aca="true" t="shared" si="8" ref="D25:J25">D26+D27</f>
        <v>0</v>
      </c>
      <c r="E25" s="43">
        <f t="shared" si="8"/>
        <v>61390</v>
      </c>
      <c r="F25" s="43">
        <f t="shared" si="8"/>
        <v>5000</v>
      </c>
      <c r="G25" s="43">
        <f t="shared" si="8"/>
        <v>0</v>
      </c>
      <c r="H25" s="43">
        <f t="shared" si="8"/>
        <v>0</v>
      </c>
      <c r="I25" s="43">
        <f t="shared" si="8"/>
        <v>0</v>
      </c>
      <c r="J25" s="43">
        <f t="shared" si="8"/>
        <v>0</v>
      </c>
      <c r="K25" s="44">
        <f t="shared" si="1"/>
        <v>-66390</v>
      </c>
      <c r="L25" s="4">
        <f t="shared" si="2"/>
        <v>0</v>
      </c>
    </row>
    <row r="26" spans="1:12" ht="37.5" customHeight="1">
      <c r="A26" s="10" t="s">
        <v>17</v>
      </c>
      <c r="B26" s="29" t="s">
        <v>31</v>
      </c>
      <c r="C26" s="44">
        <f>D26+E26+F26</f>
        <v>5000</v>
      </c>
      <c r="D26" s="44"/>
      <c r="E26" s="44"/>
      <c r="F26" s="44">
        <v>5000</v>
      </c>
      <c r="G26" s="44">
        <f>H26+I26+J26</f>
        <v>0</v>
      </c>
      <c r="H26" s="44"/>
      <c r="I26" s="44"/>
      <c r="J26" s="44"/>
      <c r="K26" s="44">
        <f t="shared" si="1"/>
        <v>-5000</v>
      </c>
      <c r="L26" s="13">
        <f t="shared" si="2"/>
        <v>0</v>
      </c>
    </row>
    <row r="27" spans="1:12" ht="37.5" customHeight="1">
      <c r="A27" s="10" t="s">
        <v>68</v>
      </c>
      <c r="B27" s="29" t="s">
        <v>31</v>
      </c>
      <c r="C27" s="44">
        <f>D27+E27+F27</f>
        <v>61390</v>
      </c>
      <c r="D27" s="44"/>
      <c r="E27" s="44">
        <v>61390</v>
      </c>
      <c r="F27" s="44"/>
      <c r="G27" s="44">
        <f>H27+I27+J27</f>
        <v>0</v>
      </c>
      <c r="H27" s="44"/>
      <c r="I27" s="44"/>
      <c r="J27" s="44"/>
      <c r="K27" s="44">
        <f t="shared" si="1"/>
        <v>-61390</v>
      </c>
      <c r="L27" s="13">
        <f t="shared" si="2"/>
        <v>0</v>
      </c>
    </row>
    <row r="28" spans="1:12" ht="15.75" customHeight="1">
      <c r="A28" s="11" t="s">
        <v>18</v>
      </c>
      <c r="B28" s="26"/>
      <c r="C28" s="45">
        <f aca="true" t="shared" si="9" ref="C28:J28">C29+C30</f>
        <v>68200</v>
      </c>
      <c r="D28" s="45">
        <f t="shared" si="9"/>
        <v>0</v>
      </c>
      <c r="E28" s="45">
        <f t="shared" si="9"/>
        <v>0</v>
      </c>
      <c r="F28" s="45">
        <f t="shared" si="9"/>
        <v>68200</v>
      </c>
      <c r="G28" s="45">
        <f t="shared" si="9"/>
        <v>30000</v>
      </c>
      <c r="H28" s="45">
        <f t="shared" si="9"/>
        <v>0</v>
      </c>
      <c r="I28" s="45">
        <f t="shared" si="9"/>
        <v>0</v>
      </c>
      <c r="J28" s="45">
        <f t="shared" si="9"/>
        <v>30000</v>
      </c>
      <c r="K28" s="45">
        <f t="shared" si="1"/>
        <v>-38200</v>
      </c>
      <c r="L28" s="52">
        <f t="shared" si="2"/>
        <v>43.988269794721404</v>
      </c>
    </row>
    <row r="29" spans="1:12" ht="48" customHeight="1">
      <c r="A29" s="10" t="s">
        <v>45</v>
      </c>
      <c r="B29" s="29" t="s">
        <v>31</v>
      </c>
      <c r="C29" s="44">
        <f>D29+E29+F29</f>
        <v>60000</v>
      </c>
      <c r="D29" s="44"/>
      <c r="E29" s="44"/>
      <c r="F29" s="44">
        <v>60000</v>
      </c>
      <c r="G29" s="44">
        <f>H29+I29+J29</f>
        <v>30000</v>
      </c>
      <c r="H29" s="44"/>
      <c r="I29" s="44"/>
      <c r="J29" s="44">
        <v>30000</v>
      </c>
      <c r="K29" s="44">
        <f t="shared" si="1"/>
        <v>-30000</v>
      </c>
      <c r="L29" s="13">
        <f t="shared" si="2"/>
        <v>50</v>
      </c>
    </row>
    <row r="30" spans="1:12" ht="48" customHeight="1">
      <c r="A30" s="23" t="s">
        <v>46</v>
      </c>
      <c r="B30" s="29" t="s">
        <v>31</v>
      </c>
      <c r="C30" s="44">
        <f>D30+E30+F30</f>
        <v>8200</v>
      </c>
      <c r="D30" s="44"/>
      <c r="E30" s="44"/>
      <c r="F30" s="44">
        <v>8200</v>
      </c>
      <c r="G30" s="44">
        <f>H30+I30+J30</f>
        <v>0</v>
      </c>
      <c r="H30" s="44"/>
      <c r="I30" s="44"/>
      <c r="J30" s="44"/>
      <c r="K30" s="44">
        <f t="shared" si="1"/>
        <v>-8200</v>
      </c>
      <c r="L30" s="13">
        <f t="shared" si="2"/>
        <v>0</v>
      </c>
    </row>
    <row r="31" spans="1:12" ht="33" customHeight="1">
      <c r="A31" s="53" t="s">
        <v>47</v>
      </c>
      <c r="B31" s="29"/>
      <c r="C31" s="45">
        <f>C32</f>
        <v>25000</v>
      </c>
      <c r="D31" s="45">
        <f aca="true" t="shared" si="10" ref="D31:J31">D32</f>
        <v>0</v>
      </c>
      <c r="E31" s="45">
        <f t="shared" si="10"/>
        <v>0</v>
      </c>
      <c r="F31" s="45">
        <f t="shared" si="10"/>
        <v>25000</v>
      </c>
      <c r="G31" s="45">
        <f t="shared" si="10"/>
        <v>0</v>
      </c>
      <c r="H31" s="45">
        <f t="shared" si="10"/>
        <v>0</v>
      </c>
      <c r="I31" s="45">
        <f t="shared" si="10"/>
        <v>0</v>
      </c>
      <c r="J31" s="45">
        <f t="shared" si="10"/>
        <v>0</v>
      </c>
      <c r="K31" s="45">
        <f t="shared" si="1"/>
        <v>-25000</v>
      </c>
      <c r="L31" s="52">
        <f t="shared" si="2"/>
        <v>0</v>
      </c>
    </row>
    <row r="32" spans="1:12" ht="48" customHeight="1">
      <c r="A32" s="23" t="s">
        <v>48</v>
      </c>
      <c r="B32" s="29" t="s">
        <v>31</v>
      </c>
      <c r="C32" s="44">
        <f>D32+E32+F32</f>
        <v>25000</v>
      </c>
      <c r="D32" s="44"/>
      <c r="E32" s="44"/>
      <c r="F32" s="44">
        <v>25000</v>
      </c>
      <c r="G32" s="44">
        <f>H32+I32+J32</f>
        <v>0</v>
      </c>
      <c r="H32" s="44"/>
      <c r="I32" s="44"/>
      <c r="J32" s="44"/>
      <c r="K32" s="44">
        <f t="shared" si="1"/>
        <v>-25000</v>
      </c>
      <c r="L32" s="13">
        <f t="shared" si="2"/>
        <v>0</v>
      </c>
    </row>
    <row r="33" spans="1:12" ht="18" customHeight="1">
      <c r="A33" s="12" t="s">
        <v>10</v>
      </c>
      <c r="B33" s="28"/>
      <c r="C33" s="46">
        <f aca="true" t="shared" si="11" ref="C33:J33">C34+C40</f>
        <v>52500</v>
      </c>
      <c r="D33" s="46">
        <f t="shared" si="11"/>
        <v>0</v>
      </c>
      <c r="E33" s="46">
        <f t="shared" si="11"/>
        <v>0</v>
      </c>
      <c r="F33" s="46">
        <f t="shared" si="11"/>
        <v>52500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0</v>
      </c>
      <c r="K33" s="46">
        <f t="shared" si="1"/>
        <v>-52500</v>
      </c>
      <c r="L33" s="14">
        <f t="shared" si="2"/>
        <v>0</v>
      </c>
    </row>
    <row r="34" spans="1:12" ht="18" customHeight="1">
      <c r="A34" s="7" t="s">
        <v>7</v>
      </c>
      <c r="B34" s="27"/>
      <c r="C34" s="45">
        <f aca="true" t="shared" si="12" ref="C34:J34">C35+C36+C37+C38+C39</f>
        <v>52000</v>
      </c>
      <c r="D34" s="45">
        <f t="shared" si="12"/>
        <v>0</v>
      </c>
      <c r="E34" s="45">
        <f t="shared" si="12"/>
        <v>0</v>
      </c>
      <c r="F34" s="45">
        <f t="shared" si="12"/>
        <v>52000</v>
      </c>
      <c r="G34" s="45">
        <f t="shared" si="12"/>
        <v>0</v>
      </c>
      <c r="H34" s="45">
        <f t="shared" si="12"/>
        <v>0</v>
      </c>
      <c r="I34" s="45">
        <f t="shared" si="12"/>
        <v>0</v>
      </c>
      <c r="J34" s="45">
        <f t="shared" si="12"/>
        <v>0</v>
      </c>
      <c r="K34" s="45">
        <f t="shared" si="1"/>
        <v>-52000</v>
      </c>
      <c r="L34" s="52">
        <f t="shared" si="2"/>
        <v>0</v>
      </c>
    </row>
    <row r="35" spans="1:12" ht="48.75" customHeight="1">
      <c r="A35" s="8" t="s">
        <v>49</v>
      </c>
      <c r="B35" s="29" t="s">
        <v>31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50</v>
      </c>
      <c r="B36" s="29" t="s">
        <v>31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51</v>
      </c>
      <c r="B37" s="29" t="s">
        <v>31</v>
      </c>
      <c r="C37" s="44">
        <f>D37+E37+F37</f>
        <v>10000</v>
      </c>
      <c r="D37" s="44"/>
      <c r="E37" s="44"/>
      <c r="F37" s="44">
        <v>10000</v>
      </c>
      <c r="G37" s="44"/>
      <c r="H37" s="44"/>
      <c r="I37" s="44"/>
      <c r="J37" s="44"/>
      <c r="K37" s="44">
        <f t="shared" si="1"/>
        <v>-10000</v>
      </c>
      <c r="L37" s="13">
        <f t="shared" si="2"/>
        <v>0</v>
      </c>
    </row>
    <row r="38" spans="1:12" ht="51" customHeight="1">
      <c r="A38" s="8" t="s">
        <v>58</v>
      </c>
      <c r="B38" s="29" t="s">
        <v>31</v>
      </c>
      <c r="C38" s="44">
        <f>D38+E38+F38</f>
        <v>10000</v>
      </c>
      <c r="D38" s="44"/>
      <c r="E38" s="44"/>
      <c r="F38" s="44">
        <v>10000</v>
      </c>
      <c r="G38" s="44"/>
      <c r="H38" s="44"/>
      <c r="I38" s="44"/>
      <c r="J38" s="44"/>
      <c r="K38" s="44">
        <f t="shared" si="1"/>
        <v>-10000</v>
      </c>
      <c r="L38" s="13">
        <f t="shared" si="2"/>
        <v>0</v>
      </c>
    </row>
    <row r="39" spans="1:12" ht="48.75" customHeight="1">
      <c r="A39" s="10" t="s">
        <v>59</v>
      </c>
      <c r="B39" s="29" t="s">
        <v>31</v>
      </c>
      <c r="C39" s="44">
        <f>D39+E39+F39</f>
        <v>10000</v>
      </c>
      <c r="D39" s="44"/>
      <c r="E39" s="44"/>
      <c r="F39" s="44">
        <v>10000</v>
      </c>
      <c r="G39" s="44">
        <f>H39+I39+J39</f>
        <v>0</v>
      </c>
      <c r="H39" s="44"/>
      <c r="I39" s="44"/>
      <c r="J39" s="44"/>
      <c r="K39" s="44">
        <f t="shared" si="1"/>
        <v>-10000</v>
      </c>
      <c r="L39" s="13">
        <f t="shared" si="2"/>
        <v>0</v>
      </c>
    </row>
    <row r="40" spans="1:12" ht="17.25" customHeight="1">
      <c r="A40" s="11" t="s">
        <v>52</v>
      </c>
      <c r="B40" s="29"/>
      <c r="C40" s="45">
        <f aca="true" t="shared" si="13" ref="C40:J40">C41</f>
        <v>500</v>
      </c>
      <c r="D40" s="45">
        <f t="shared" si="13"/>
        <v>0</v>
      </c>
      <c r="E40" s="45">
        <f t="shared" si="13"/>
        <v>0</v>
      </c>
      <c r="F40" s="45">
        <f t="shared" si="13"/>
        <v>500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61</v>
      </c>
      <c r="B41" s="29" t="s">
        <v>31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22.5" customHeight="1">
      <c r="A42" s="54" t="s">
        <v>11</v>
      </c>
      <c r="B42" s="56"/>
      <c r="C42" s="57">
        <f>C43</f>
        <v>76421.4</v>
      </c>
      <c r="D42" s="57">
        <f aca="true" t="shared" si="14" ref="D42:J42">D43</f>
        <v>0</v>
      </c>
      <c r="E42" s="57">
        <f t="shared" si="14"/>
        <v>76421.4</v>
      </c>
      <c r="F42" s="57">
        <f t="shared" si="14"/>
        <v>0</v>
      </c>
      <c r="G42" s="57">
        <f t="shared" si="14"/>
        <v>0</v>
      </c>
      <c r="H42" s="57">
        <f t="shared" si="14"/>
        <v>0</v>
      </c>
      <c r="I42" s="57">
        <f t="shared" si="14"/>
        <v>0</v>
      </c>
      <c r="J42" s="57">
        <f t="shared" si="14"/>
        <v>0</v>
      </c>
      <c r="K42" s="57">
        <f t="shared" si="1"/>
        <v>-76421.4</v>
      </c>
      <c r="L42" s="58">
        <f t="shared" si="2"/>
        <v>0</v>
      </c>
    </row>
    <row r="43" spans="1:12" ht="22.5" customHeight="1">
      <c r="A43" s="11" t="s">
        <v>64</v>
      </c>
      <c r="B43" s="29"/>
      <c r="C43" s="44">
        <f>C44</f>
        <v>76421.4</v>
      </c>
      <c r="D43" s="44">
        <f aca="true" t="shared" si="15" ref="D43:J43">D44</f>
        <v>0</v>
      </c>
      <c r="E43" s="44">
        <f t="shared" si="15"/>
        <v>76421.4</v>
      </c>
      <c r="F43" s="44">
        <f t="shared" si="15"/>
        <v>0</v>
      </c>
      <c r="G43" s="44">
        <f t="shared" si="15"/>
        <v>0</v>
      </c>
      <c r="H43" s="44">
        <f t="shared" si="15"/>
        <v>0</v>
      </c>
      <c r="I43" s="44">
        <f t="shared" si="15"/>
        <v>0</v>
      </c>
      <c r="J43" s="44">
        <f t="shared" si="15"/>
        <v>0</v>
      </c>
      <c r="K43" s="44">
        <f t="shared" si="1"/>
        <v>-76421.4</v>
      </c>
      <c r="L43" s="13">
        <f t="shared" si="2"/>
        <v>0</v>
      </c>
    </row>
    <row r="44" spans="1:12" ht="41.25" customHeight="1">
      <c r="A44" s="10" t="s">
        <v>65</v>
      </c>
      <c r="B44" s="29" t="s">
        <v>31</v>
      </c>
      <c r="C44" s="44">
        <f>D44+E44+F44</f>
        <v>76421.4</v>
      </c>
      <c r="D44" s="44"/>
      <c r="E44" s="44">
        <v>76421.4</v>
      </c>
      <c r="F44" s="44"/>
      <c r="G44" s="44">
        <f>H44+I44+J44</f>
        <v>0</v>
      </c>
      <c r="H44" s="44"/>
      <c r="I44" s="44"/>
      <c r="J44" s="44"/>
      <c r="K44" s="44">
        <f t="shared" si="1"/>
        <v>-76421.4</v>
      </c>
      <c r="L44" s="13">
        <f t="shared" si="2"/>
        <v>0</v>
      </c>
    </row>
    <row r="45" spans="1:12" ht="19.5" customHeight="1">
      <c r="A45" s="6" t="s">
        <v>53</v>
      </c>
      <c r="B45" s="6"/>
      <c r="C45" s="46">
        <f aca="true" t="shared" si="16" ref="C45:J46">C46</f>
        <v>16139.2</v>
      </c>
      <c r="D45" s="46">
        <f t="shared" si="16"/>
        <v>0</v>
      </c>
      <c r="E45" s="46">
        <f t="shared" si="16"/>
        <v>0</v>
      </c>
      <c r="F45" s="46">
        <f t="shared" si="16"/>
        <v>16139.2</v>
      </c>
      <c r="G45" s="46">
        <f t="shared" si="16"/>
        <v>5000</v>
      </c>
      <c r="H45" s="46">
        <f t="shared" si="16"/>
        <v>0</v>
      </c>
      <c r="I45" s="46">
        <f t="shared" si="16"/>
        <v>0</v>
      </c>
      <c r="J45" s="46">
        <f t="shared" si="16"/>
        <v>5000</v>
      </c>
      <c r="K45" s="46">
        <f t="shared" si="1"/>
        <v>-11139.2</v>
      </c>
      <c r="L45" s="14">
        <f t="shared" si="2"/>
        <v>30.98046991176762</v>
      </c>
    </row>
    <row r="46" spans="1:12" ht="17.25" customHeight="1">
      <c r="A46" s="7" t="s">
        <v>54</v>
      </c>
      <c r="B46" s="7"/>
      <c r="C46" s="45">
        <f t="shared" si="16"/>
        <v>16139.2</v>
      </c>
      <c r="D46" s="45">
        <f t="shared" si="16"/>
        <v>0</v>
      </c>
      <c r="E46" s="45">
        <f t="shared" si="16"/>
        <v>0</v>
      </c>
      <c r="F46" s="45">
        <f t="shared" si="16"/>
        <v>16139.2</v>
      </c>
      <c r="G46" s="45">
        <f t="shared" si="16"/>
        <v>5000</v>
      </c>
      <c r="H46" s="45">
        <f t="shared" si="16"/>
        <v>0</v>
      </c>
      <c r="I46" s="45">
        <f t="shared" si="16"/>
        <v>0</v>
      </c>
      <c r="J46" s="45">
        <f t="shared" si="16"/>
        <v>5000</v>
      </c>
      <c r="K46" s="45">
        <f t="shared" si="1"/>
        <v>-11139.2</v>
      </c>
      <c r="L46" s="52">
        <f t="shared" si="2"/>
        <v>30.98046991176762</v>
      </c>
    </row>
    <row r="47" spans="1:12" ht="48" customHeight="1">
      <c r="A47" s="8" t="s">
        <v>55</v>
      </c>
      <c r="B47" s="29" t="s">
        <v>31</v>
      </c>
      <c r="C47" s="44">
        <f>D47+E47+F47</f>
        <v>16139.2</v>
      </c>
      <c r="D47" s="44"/>
      <c r="E47" s="44"/>
      <c r="F47" s="44">
        <v>16139.2</v>
      </c>
      <c r="G47" s="44">
        <f>H47+I47+J47</f>
        <v>5000</v>
      </c>
      <c r="H47" s="44"/>
      <c r="I47" s="44"/>
      <c r="J47" s="44">
        <v>5000</v>
      </c>
      <c r="K47" s="44">
        <f t="shared" si="1"/>
        <v>-11139.2</v>
      </c>
      <c r="L47" s="13">
        <f t="shared" si="2"/>
        <v>30.98046991176762</v>
      </c>
    </row>
    <row r="48" spans="1:12" s="5" customFormat="1" ht="33.75" customHeight="1">
      <c r="A48" s="6" t="s">
        <v>12</v>
      </c>
      <c r="B48" s="6"/>
      <c r="C48" s="46">
        <f>C9+C12+C20+C33+C42+C45</f>
        <v>761939</v>
      </c>
      <c r="D48" s="46">
        <f aca="true" t="shared" si="17" ref="D48:J48">D9+D12+D20+D33+D42+D45</f>
        <v>0</v>
      </c>
      <c r="E48" s="46">
        <f t="shared" si="17"/>
        <v>556736.8</v>
      </c>
      <c r="F48" s="46">
        <f t="shared" si="17"/>
        <v>205202.2</v>
      </c>
      <c r="G48" s="46">
        <f t="shared" si="17"/>
        <v>35000</v>
      </c>
      <c r="H48" s="46">
        <f t="shared" si="17"/>
        <v>0</v>
      </c>
      <c r="I48" s="46">
        <f t="shared" si="17"/>
        <v>395036.3</v>
      </c>
      <c r="J48" s="46">
        <f t="shared" si="17"/>
        <v>35000</v>
      </c>
      <c r="K48" s="46">
        <f t="shared" si="1"/>
        <v>-726939</v>
      </c>
      <c r="L48" s="14">
        <f t="shared" si="2"/>
        <v>4.59354357763548</v>
      </c>
    </row>
    <row r="50" spans="1:3" ht="30.75" customHeight="1">
      <c r="A50" s="25"/>
      <c r="C50" s="25"/>
    </row>
    <row r="51" ht="57.75" customHeight="1"/>
    <row r="52" ht="15">
      <c r="B52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ivs1</cp:lastModifiedBy>
  <cp:lastPrinted>2011-03-01T15:14:04Z</cp:lastPrinted>
  <dcterms:created xsi:type="dcterms:W3CDTF">2007-01-23T06:19:47Z</dcterms:created>
  <dcterms:modified xsi:type="dcterms:W3CDTF">2011-03-11T08:49:41Z</dcterms:modified>
  <cp:category/>
  <cp:version/>
  <cp:contentType/>
  <cp:contentStatus/>
</cp:coreProperties>
</file>