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на 01.11.2012г. (руб)" sheetId="1" r:id="rId1"/>
    <sheet name="на 01.11.2012г. (т.руб)" sheetId="2" r:id="rId2"/>
  </sheets>
  <definedNames>
    <definedName name="_xlnm.Print_Titles" localSheetId="0">'на 01.11.2012г. (руб)'!$5:$8</definedName>
    <definedName name="_xlnm.Print_Titles" localSheetId="1">'на 01.11.2012г. (т.руб)'!$5:$8</definedName>
    <definedName name="_xlnm.Print_Area" localSheetId="0">'на 01.11.2012г. (руб)'!$A$1:$L$69</definedName>
    <definedName name="_xlnm.Print_Area" localSheetId="1">'на 01.11.2012г. (т.руб)'!$A$1:$L$69</definedName>
  </definedNames>
  <calcPr fullCalcOnLoad="1"/>
</workbook>
</file>

<file path=xl/sharedStrings.xml><?xml version="1.0" encoding="utf-8"?>
<sst xmlns="http://schemas.openxmlformats.org/spreadsheetml/2006/main" count="218" uniqueCount="99">
  <si>
    <t>План на 2012 год</t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</si>
  <si>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</si>
  <si>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</si>
  <si>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</si>
  <si>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</si>
  <si>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</si>
  <si>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</si>
  <si>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</si>
  <si>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</si>
  <si>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</si>
  <si>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</si>
  <si>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</si>
  <si>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</si>
  <si>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</si>
  <si>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</si>
  <si>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</si>
  <si>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</si>
  <si>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</si>
  <si>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</si>
  <si>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</si>
  <si>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</si>
  <si>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</si>
  <si>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</si>
  <si>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</si>
  <si>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</si>
  <si>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</si>
  <si>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</si>
  <si>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>Дорожное хозяйство (дорожные фонды)</t>
  </si>
  <si>
    <t>Общее образование</t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</si>
  <si>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</si>
  <si>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</si>
  <si>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</si>
  <si>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</si>
  <si>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</si>
  <si>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</si>
  <si>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</si>
  <si>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</si>
  <si>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</si>
  <si>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</si>
  <si>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</si>
  <si>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</si>
  <si>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</si>
  <si>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</si>
  <si>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</si>
  <si>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</si>
  <si>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</si>
  <si>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</si>
  <si>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</si>
  <si>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</si>
  <si>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</si>
  <si>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</si>
  <si>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</si>
  <si>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</si>
  <si>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</si>
  <si>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</si>
  <si>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</si>
  <si>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Реконструкция бассейна МБОУ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</si>
  <si>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t xml:space="preserve">У ЖКХ, энергетики, транспорта и связи </t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</si>
  <si>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</si>
  <si>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</t>
    </r>
    <r>
      <rPr>
        <b/>
        <i/>
        <sz val="12"/>
        <rFont val="Arial"/>
        <family val="2"/>
      </rPr>
      <t xml:space="preserve">   11 02 1020102 003 226</t>
    </r>
  </si>
  <si>
    <t xml:space="preserve">Переселение граждан из ветхого и аварийного жилого фонда </t>
  </si>
  <si>
    <t>в том числе:</t>
  </si>
  <si>
    <t>05 01 0980102 500 310</t>
  </si>
  <si>
    <t>05 01 0980202 500 310</t>
  </si>
  <si>
    <t>05 01 0980212 500 310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</si>
  <si>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11 02 1020102 003 226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</si>
  <si>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11 02 1020102 003 226</t>
    </r>
  </si>
  <si>
    <r>
      <t xml:space="preserve">Разработка проектно-сметной документации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</si>
  <si>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r>
      <rPr>
        <sz val="12"/>
        <rFont val="Arial Cyr"/>
        <family val="0"/>
      </rPr>
      <t xml:space="preserve">Корректировка проектно-сметной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</si>
  <si>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r>
      <t>Корректировка проектно-сметной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</si>
  <si>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04 09 5220627 612 530                                                       04 09 5220627 612 241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</si>
  <si>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04 09 5220627 612 530                                                                              04 09 5220627 612 241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</si>
  <si>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04 09 5220627 612 530                                                                          04 09 5220627 612 241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</si>
  <si>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04 09 5220627 612 530                                                                                  04 09 5220627 612 241</t>
    </r>
  </si>
  <si>
    <r>
      <t xml:space="preserve">корректировка проектно-сметной документации  </t>
    </r>
    <r>
      <rPr>
        <b/>
        <i/>
        <sz val="12"/>
        <rFont val="Arial Cyr"/>
        <family val="0"/>
      </rPr>
      <t xml:space="preserve"> 07 01 1020102 003 226</t>
    </r>
  </si>
  <si>
    <r>
      <t xml:space="preserve">корректировка проектно-сметной документации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</si>
  <si>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 </t>
    </r>
    <r>
      <rPr>
        <b/>
        <i/>
        <sz val="12"/>
        <rFont val="Arial Cyp"/>
        <family val="0"/>
      </rPr>
      <t>04 09 1008833 612 530                   04 09 5220627 612 530                                                       04 09 5220627 612 241</t>
    </r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</si>
  <si>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</t>
    </r>
    <r>
      <rPr>
        <b/>
        <i/>
        <sz val="12"/>
        <rFont val="Arial Cyp"/>
        <family val="0"/>
      </rPr>
      <t xml:space="preserve"> 04 09 1008833 612 530                04 09 5220627 612 530                                                       04 09 5220627 612 241</t>
    </r>
  </si>
  <si>
    <t>Н.Р. Чижанова</t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</si>
  <si>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07 01 1020102 003 310</t>
    </r>
  </si>
  <si>
    <t>Кассовые расходы за январь-октябрь 2012 года</t>
  </si>
  <si>
    <t>об исполнении инвестиционной программы г.Чебоксары на 01.11.2012 года</t>
  </si>
  <si>
    <r>
      <t xml:space="preserve">Строительство дошкольного  образовательного  учреждения, г. Чебоксары Проспект Тракторостроителей на 240 мест </t>
    </r>
    <r>
      <rPr>
        <b/>
        <i/>
        <sz val="12"/>
        <rFont val="Arial Cyr"/>
        <family val="0"/>
      </rPr>
      <t xml:space="preserve"> 07 01 5225225 003 310</t>
    </r>
    <r>
      <rPr>
        <sz val="12"/>
        <rFont val="Arial Cyr"/>
        <family val="0"/>
      </rPr>
      <t xml:space="preserve">              </t>
    </r>
    <r>
      <rPr>
        <b/>
        <i/>
        <sz val="12"/>
        <rFont val="Arial Cyr"/>
        <family val="0"/>
      </rPr>
      <t xml:space="preserve">                                                    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</si>
  <si>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07 01 5225225 003 226</t>
    </r>
    <r>
      <rPr>
        <sz val="12"/>
        <rFont val="Arial Cyr"/>
        <family val="0"/>
      </rPr>
      <t xml:space="preserve">
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</si>
  <si>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</t>
    </r>
    <r>
      <rPr>
        <b/>
        <i/>
        <sz val="12"/>
        <rFont val="Arial Cyr"/>
        <family val="0"/>
      </rPr>
      <t xml:space="preserve">           07 01 5225237 003 310</t>
    </r>
    <r>
      <rPr>
        <sz val="12"/>
        <rFont val="Arial Cyr"/>
        <family val="0"/>
      </rPr>
      <t xml:space="preserve">                                                     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</si>
  <si>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07 01 5225237 003 226</t>
    </r>
  </si>
  <si>
    <r>
      <t xml:space="preserve">расходы по присоединению объекта к электрическим сетям             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</si>
  <si>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</t>
    </r>
    <r>
      <rPr>
        <b/>
        <i/>
        <sz val="12"/>
        <rFont val="Arial Cyr"/>
        <family val="0"/>
      </rPr>
      <t xml:space="preserve">                  07 01 5225238 003 310 </t>
    </r>
    <r>
      <rPr>
        <sz val="12"/>
        <rFont val="Arial Cyr"/>
        <family val="0"/>
      </rPr>
      <t xml:space="preserve">                                                         </t>
    </r>
    <r>
      <rPr>
        <b/>
        <i/>
        <sz val="12"/>
        <rFont val="Arial Cyr"/>
        <family val="0"/>
      </rPr>
      <t xml:space="preserve">  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</si>
  <si>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07 01 5225238 003 226</t>
    </r>
  </si>
  <si>
    <r>
      <t xml:space="preserve">корректировка проектно-сметной документации  </t>
    </r>
    <r>
      <rPr>
        <b/>
        <i/>
        <sz val="12"/>
        <rFont val="Arial Cyr"/>
        <family val="0"/>
      </rPr>
      <t xml:space="preserve"> 07 01 5225238 003 226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</si>
  <si>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04 09 1020102 612 530</t>
    </r>
  </si>
  <si>
    <r>
      <t xml:space="preserve">Реконструкция автодороги по пр.И.Яковлева (от Привокзальной площади до кольца пр.9-ой Пятилетки)                                </t>
    </r>
    <r>
      <rPr>
        <b/>
        <i/>
        <sz val="12"/>
        <rFont val="Arial Cyp"/>
        <family val="0"/>
      </rPr>
      <t>04 09 1020102  612 530</t>
    </r>
  </si>
  <si>
    <t>05 01 7662600 500 226</t>
  </si>
  <si>
    <t>05 01 7662600 500 310</t>
  </si>
  <si>
    <r>
      <t xml:space="preserve">Строительство дошкольного  образовательного  учреждения, г. Чебоксары Проспект Тракторостроителей на 240 мест        </t>
    </r>
    <r>
      <rPr>
        <b/>
        <i/>
        <sz val="12"/>
        <rFont val="Arial Cyr"/>
        <family val="0"/>
      </rPr>
      <t>07 01 5225225 003 310</t>
    </r>
    <r>
      <rPr>
        <sz val="12"/>
        <rFont val="Arial Cyr"/>
        <family val="0"/>
      </rPr>
      <t xml:space="preserve">        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</si>
  <si>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 </t>
    </r>
    <r>
      <rPr>
        <b/>
        <sz val="12"/>
        <rFont val="Arial Cyr"/>
        <family val="0"/>
      </rPr>
      <t xml:space="preserve"> 07 01 5225238 003 310 </t>
    </r>
    <r>
      <rPr>
        <b/>
        <i/>
        <sz val="12"/>
        <rFont val="Arial Cyr"/>
        <family val="0"/>
      </rPr>
      <t xml:space="preserve">                                                   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</si>
  <si>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    </t>
    </r>
    <r>
      <rPr>
        <b/>
        <i/>
        <sz val="12"/>
        <rFont val="Arial Cyr"/>
        <family val="0"/>
      </rPr>
      <t xml:space="preserve"> 07 01 5225237 003 310</t>
    </r>
    <r>
      <rPr>
        <sz val="12"/>
        <rFont val="Arial Cyr"/>
        <family val="0"/>
      </rPr>
      <t xml:space="preserve">                                    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</si>
  <si>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07 01 5225225 003 226</t>
    </r>
    <r>
      <rPr>
        <sz val="12"/>
        <rFont val="Arial Cyr"/>
        <family val="0"/>
      </rPr>
      <t xml:space="preserve">
</t>
    </r>
  </si>
  <si>
    <r>
      <t xml:space="preserve">расходы по присоединению объекта к электрическим сетям                                                       </t>
    </r>
    <r>
      <rPr>
        <b/>
        <i/>
        <sz val="12"/>
        <rFont val="Arial Cyr"/>
        <family val="0"/>
      </rPr>
      <t>07 01 5225225 003 226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</si>
</sst>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1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3" fillId="25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justify" wrapText="1"/>
    </xf>
    <xf numFmtId="4" fontId="1" fillId="24" borderId="0" xfId="0" applyNumberFormat="1" applyFont="1" applyFill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69" fontId="3" fillId="25" borderId="10" xfId="0" applyNumberFormat="1" applyFont="1" applyFill="1" applyBorder="1" applyAlignment="1">
      <alignment/>
    </xf>
    <xf numFmtId="169" fontId="3" fillId="25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 horizontal="right"/>
    </xf>
    <xf numFmtId="169" fontId="3" fillId="24" borderId="10" xfId="0" applyNumberFormat="1" applyFont="1" applyFill="1" applyBorder="1" applyAlignment="1">
      <alignment horizontal="center"/>
    </xf>
    <xf numFmtId="169" fontId="1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right"/>
    </xf>
    <xf numFmtId="169" fontId="3" fillId="25" borderId="10" xfId="0" applyNumberFormat="1" applyFont="1" applyFill="1" applyBorder="1" applyAlignment="1">
      <alignment horizontal="right"/>
    </xf>
    <xf numFmtId="169" fontId="1" fillId="24" borderId="11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3" fillId="24" borderId="0" xfId="0" applyFont="1" applyFill="1" applyAlignment="1">
      <alignment/>
    </xf>
    <xf numFmtId="0" fontId="0" fillId="24" borderId="12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showZeros="0"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29" sqref="A29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customHeight="1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.75" customHeight="1">
      <c r="A3" s="66"/>
      <c r="B3" s="66"/>
      <c r="C3" s="66"/>
      <c r="D3" s="66"/>
      <c r="E3" s="66"/>
      <c r="F3" s="66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15</v>
      </c>
      <c r="B5" s="69" t="s">
        <v>21</v>
      </c>
      <c r="C5" s="58" t="s">
        <v>0</v>
      </c>
      <c r="D5" s="58"/>
      <c r="E5" s="58"/>
      <c r="F5" s="58"/>
      <c r="G5" s="61" t="s">
        <v>80</v>
      </c>
      <c r="H5" s="62"/>
      <c r="I5" s="62"/>
      <c r="J5" s="63"/>
      <c r="K5" s="69" t="s">
        <v>17</v>
      </c>
      <c r="L5" s="56" t="s">
        <v>19</v>
      </c>
    </row>
    <row r="6" spans="1:12" ht="29.25" customHeight="1">
      <c r="A6" s="68"/>
      <c r="B6" s="70"/>
      <c r="C6" s="58" t="s">
        <v>3</v>
      </c>
      <c r="D6" s="58" t="s">
        <v>4</v>
      </c>
      <c r="E6" s="58"/>
      <c r="F6" s="58"/>
      <c r="G6" s="59" t="s">
        <v>3</v>
      </c>
      <c r="H6" s="61" t="s">
        <v>4</v>
      </c>
      <c r="I6" s="62"/>
      <c r="J6" s="63"/>
      <c r="K6" s="71"/>
      <c r="L6" s="57"/>
    </row>
    <row r="7" spans="1:12" ht="30.75" customHeight="1">
      <c r="A7" s="68"/>
      <c r="B7" s="71"/>
      <c r="C7" s="58"/>
      <c r="D7" s="19" t="s">
        <v>5</v>
      </c>
      <c r="E7" s="19" t="s">
        <v>6</v>
      </c>
      <c r="F7" s="19" t="s">
        <v>7</v>
      </c>
      <c r="G7" s="60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21">
        <f aca="true" t="shared" si="0" ref="C9:J9">C10+C16</f>
        <v>319722090</v>
      </c>
      <c r="D9" s="21">
        <f t="shared" si="0"/>
        <v>41102590</v>
      </c>
      <c r="E9" s="21">
        <f t="shared" si="0"/>
        <v>218761900</v>
      </c>
      <c r="F9" s="21">
        <f t="shared" si="0"/>
        <v>59857600</v>
      </c>
      <c r="G9" s="21">
        <f t="shared" si="0"/>
        <v>23387578.68</v>
      </c>
      <c r="H9" s="21">
        <f t="shared" si="0"/>
        <v>0</v>
      </c>
      <c r="I9" s="21">
        <f t="shared" si="0"/>
        <v>14048348</v>
      </c>
      <c r="J9" s="21">
        <f t="shared" si="0"/>
        <v>9339230.68</v>
      </c>
      <c r="K9" s="30">
        <f aca="true" t="shared" si="1" ref="K9:K66">G9-C9</f>
        <v>-296334511.32</v>
      </c>
      <c r="L9" s="28">
        <f aca="true" t="shared" si="2" ref="L9:L66">G9/C9*100</f>
        <v>7.314971161360793</v>
      </c>
    </row>
    <row r="10" spans="1:12" ht="21" customHeight="1">
      <c r="A10" s="7" t="s">
        <v>27</v>
      </c>
      <c r="B10" s="18"/>
      <c r="C10" s="26">
        <f>C11+C12+C13+C14+C15</f>
        <v>309722090</v>
      </c>
      <c r="D10" s="26">
        <f aca="true" t="shared" si="3" ref="D10:J10">D11+D12+D13+D14+D15</f>
        <v>41102590</v>
      </c>
      <c r="E10" s="26">
        <f t="shared" si="3"/>
        <v>218761900</v>
      </c>
      <c r="F10" s="26">
        <f t="shared" si="3"/>
        <v>49857600</v>
      </c>
      <c r="G10" s="26">
        <f t="shared" si="3"/>
        <v>23387578.68</v>
      </c>
      <c r="H10" s="26">
        <f t="shared" si="3"/>
        <v>0</v>
      </c>
      <c r="I10" s="26">
        <f t="shared" si="3"/>
        <v>14048348</v>
      </c>
      <c r="J10" s="26">
        <f t="shared" si="3"/>
        <v>9339230.68</v>
      </c>
      <c r="K10" s="22">
        <f t="shared" si="1"/>
        <v>-286334511.32</v>
      </c>
      <c r="L10" s="29">
        <f t="shared" si="2"/>
        <v>7.551149703271085</v>
      </c>
    </row>
    <row r="11" spans="1:12" ht="66.75" customHeight="1">
      <c r="A11" s="52" t="s">
        <v>68</v>
      </c>
      <c r="B11" s="33" t="s">
        <v>22</v>
      </c>
      <c r="C11" s="25">
        <f>D11+E11+F11</f>
        <v>1840000</v>
      </c>
      <c r="D11" s="25"/>
      <c r="E11" s="25"/>
      <c r="F11" s="25">
        <v>1840000</v>
      </c>
      <c r="G11" s="25">
        <f>H11+I11+J11</f>
        <v>1840000</v>
      </c>
      <c r="H11" s="25"/>
      <c r="I11" s="25"/>
      <c r="J11" s="25">
        <v>1840000</v>
      </c>
      <c r="K11" s="20">
        <f t="shared" si="1"/>
        <v>0</v>
      </c>
      <c r="L11" s="4">
        <f t="shared" si="2"/>
        <v>100</v>
      </c>
    </row>
    <row r="12" spans="1:12" ht="94.5" customHeight="1">
      <c r="A12" s="15" t="s">
        <v>71</v>
      </c>
      <c r="B12" s="53" t="s">
        <v>57</v>
      </c>
      <c r="C12" s="23">
        <f>D12+E12+F12</f>
        <v>142741998</v>
      </c>
      <c r="D12" s="23"/>
      <c r="E12" s="23">
        <v>114193575</v>
      </c>
      <c r="F12" s="23">
        <v>28548423</v>
      </c>
      <c r="G12" s="23">
        <f aca="true" t="shared" si="4" ref="G12:G17">H12+I12+J12</f>
        <v>0</v>
      </c>
      <c r="H12" s="23"/>
      <c r="I12" s="23"/>
      <c r="J12" s="23"/>
      <c r="K12" s="20">
        <f t="shared" si="1"/>
        <v>-142741998</v>
      </c>
      <c r="L12" s="4">
        <f t="shared" si="2"/>
        <v>0</v>
      </c>
    </row>
    <row r="13" spans="1:12" ht="66" customHeight="1">
      <c r="A13" s="15" t="s">
        <v>70</v>
      </c>
      <c r="B13" s="53" t="s">
        <v>57</v>
      </c>
      <c r="C13" s="23">
        <f>D13+E13+F13</f>
        <v>61383612</v>
      </c>
      <c r="D13" s="23"/>
      <c r="E13" s="23">
        <v>55245212</v>
      </c>
      <c r="F13" s="23">
        <v>6138400</v>
      </c>
      <c r="G13" s="23">
        <f t="shared" si="4"/>
        <v>1638129.91</v>
      </c>
      <c r="H13" s="23"/>
      <c r="I13" s="23"/>
      <c r="J13" s="23">
        <v>1638129.91</v>
      </c>
      <c r="K13" s="20">
        <f t="shared" si="1"/>
        <v>-59745482.09</v>
      </c>
      <c r="L13" s="4">
        <f t="shared" si="2"/>
        <v>2.668676307285404</v>
      </c>
    </row>
    <row r="14" spans="1:12" ht="62.25" customHeight="1">
      <c r="A14" s="15" t="s">
        <v>90</v>
      </c>
      <c r="B14" s="53" t="s">
        <v>57</v>
      </c>
      <c r="C14" s="23">
        <f>D14+E14+F14</f>
        <v>1000000</v>
      </c>
      <c r="D14" s="23"/>
      <c r="E14" s="23"/>
      <c r="F14" s="23">
        <v>1000000</v>
      </c>
      <c r="G14" s="23">
        <f t="shared" si="4"/>
        <v>0</v>
      </c>
      <c r="H14" s="23"/>
      <c r="I14" s="23"/>
      <c r="J14" s="23"/>
      <c r="K14" s="20">
        <f t="shared" si="1"/>
        <v>-1000000</v>
      </c>
      <c r="L14" s="4">
        <f t="shared" si="2"/>
        <v>0</v>
      </c>
    </row>
    <row r="15" spans="1:12" ht="146.25" customHeight="1">
      <c r="A15" s="15" t="s">
        <v>76</v>
      </c>
      <c r="B15" s="53" t="s">
        <v>57</v>
      </c>
      <c r="C15" s="23">
        <f>D15+E15+F15</f>
        <v>102756480</v>
      </c>
      <c r="D15" s="23">
        <v>41102590</v>
      </c>
      <c r="E15" s="23">
        <v>49323113</v>
      </c>
      <c r="F15" s="23">
        <v>12330777</v>
      </c>
      <c r="G15" s="23">
        <f t="shared" si="4"/>
        <v>19909448.77</v>
      </c>
      <c r="H15" s="23"/>
      <c r="I15" s="23">
        <v>14048348</v>
      </c>
      <c r="J15" s="23">
        <v>5861100.77</v>
      </c>
      <c r="K15" s="20"/>
      <c r="L15" s="4"/>
    </row>
    <row r="16" spans="1:12" ht="43.5" customHeight="1">
      <c r="A16" s="36" t="s">
        <v>1</v>
      </c>
      <c r="B16" s="33"/>
      <c r="C16" s="24">
        <f>C17</f>
        <v>10000000</v>
      </c>
      <c r="D16" s="24">
        <f aca="true" t="shared" si="5" ref="D16:J16">D17</f>
        <v>0</v>
      </c>
      <c r="E16" s="24">
        <f t="shared" si="5"/>
        <v>0</v>
      </c>
      <c r="F16" s="24">
        <f t="shared" si="5"/>
        <v>10000000</v>
      </c>
      <c r="G16" s="24">
        <f t="shared" si="5"/>
        <v>0</v>
      </c>
      <c r="H16" s="24">
        <f t="shared" si="5"/>
        <v>0</v>
      </c>
      <c r="I16" s="24">
        <f t="shared" si="5"/>
        <v>0</v>
      </c>
      <c r="J16" s="24">
        <f t="shared" si="5"/>
        <v>0</v>
      </c>
      <c r="K16" s="20">
        <f t="shared" si="1"/>
        <v>-10000000</v>
      </c>
      <c r="L16" s="4">
        <f t="shared" si="2"/>
        <v>0</v>
      </c>
    </row>
    <row r="17" spans="1:12" ht="48.75" customHeight="1">
      <c r="A17" s="15" t="s">
        <v>2</v>
      </c>
      <c r="B17" s="33" t="s">
        <v>22</v>
      </c>
      <c r="C17" s="23">
        <f>D17+E17+F17</f>
        <v>10000000</v>
      </c>
      <c r="D17" s="23"/>
      <c r="E17" s="23"/>
      <c r="F17" s="23">
        <v>10000000</v>
      </c>
      <c r="G17" s="23">
        <f t="shared" si="4"/>
        <v>0</v>
      </c>
      <c r="H17" s="23"/>
      <c r="I17" s="23"/>
      <c r="J17" s="23"/>
      <c r="K17" s="20">
        <f t="shared" si="1"/>
        <v>-10000000</v>
      </c>
      <c r="L17" s="4">
        <f t="shared" si="2"/>
        <v>0</v>
      </c>
    </row>
    <row r="18" spans="1:12" ht="30.75" customHeight="1">
      <c r="A18" s="6" t="s">
        <v>11</v>
      </c>
      <c r="B18" s="6"/>
      <c r="C18" s="21">
        <f aca="true" t="shared" si="6" ref="C18:J18">C19+C28</f>
        <v>146921006</v>
      </c>
      <c r="D18" s="21">
        <f t="shared" si="6"/>
        <v>0</v>
      </c>
      <c r="E18" s="21">
        <f t="shared" si="6"/>
        <v>66077857</v>
      </c>
      <c r="F18" s="21">
        <f t="shared" si="6"/>
        <v>80843149</v>
      </c>
      <c r="G18" s="21">
        <f t="shared" si="6"/>
        <v>35992216</v>
      </c>
      <c r="H18" s="21">
        <f t="shared" si="6"/>
        <v>0</v>
      </c>
      <c r="I18" s="21">
        <f t="shared" si="6"/>
        <v>8766006</v>
      </c>
      <c r="J18" s="21">
        <f t="shared" si="6"/>
        <v>27226210</v>
      </c>
      <c r="K18" s="30">
        <f t="shared" si="1"/>
        <v>-110928790</v>
      </c>
      <c r="L18" s="28">
        <f t="shared" si="2"/>
        <v>24.49766509221969</v>
      </c>
    </row>
    <row r="19" spans="1:12" ht="15.75" customHeight="1">
      <c r="A19" s="7" t="s">
        <v>14</v>
      </c>
      <c r="B19" s="18"/>
      <c r="C19" s="24">
        <f>C20+C21</f>
        <v>94601005</v>
      </c>
      <c r="D19" s="24">
        <f aca="true" t="shared" si="7" ref="D19:J19">D20+D21</f>
        <v>0</v>
      </c>
      <c r="E19" s="24">
        <f t="shared" si="7"/>
        <v>39070057</v>
      </c>
      <c r="F19" s="24">
        <f t="shared" si="7"/>
        <v>55530948</v>
      </c>
      <c r="G19" s="24">
        <f t="shared" si="7"/>
        <v>21851705</v>
      </c>
      <c r="H19" s="24">
        <f t="shared" si="7"/>
        <v>0</v>
      </c>
      <c r="I19" s="24">
        <f t="shared" si="7"/>
        <v>0</v>
      </c>
      <c r="J19" s="24">
        <f t="shared" si="7"/>
        <v>21851705</v>
      </c>
      <c r="K19" s="22">
        <f t="shared" si="1"/>
        <v>-72749300</v>
      </c>
      <c r="L19" s="29">
        <f t="shared" si="2"/>
        <v>23.098808516886262</v>
      </c>
    </row>
    <row r="20" spans="1:12" ht="34.5" customHeight="1">
      <c r="A20" s="9" t="s">
        <v>55</v>
      </c>
      <c r="B20" s="33" t="s">
        <v>22</v>
      </c>
      <c r="C20" s="23">
        <f aca="true" t="shared" si="8" ref="C20:C27">D20+E20+F20</f>
        <v>35000000</v>
      </c>
      <c r="D20" s="23"/>
      <c r="E20" s="23"/>
      <c r="F20" s="23">
        <v>35000000</v>
      </c>
      <c r="G20" s="23">
        <f aca="true" t="shared" si="9" ref="G20:G27">H20+I20+J20</f>
        <v>11195260</v>
      </c>
      <c r="H20" s="23"/>
      <c r="I20" s="23"/>
      <c r="J20" s="23">
        <v>11195260</v>
      </c>
      <c r="K20" s="20">
        <f t="shared" si="1"/>
        <v>-23804740</v>
      </c>
      <c r="L20" s="4">
        <f t="shared" si="2"/>
        <v>31.986457142857144</v>
      </c>
    </row>
    <row r="21" spans="1:12" ht="34.5" customHeight="1">
      <c r="A21" s="9" t="s">
        <v>60</v>
      </c>
      <c r="B21" s="33" t="s">
        <v>22</v>
      </c>
      <c r="C21" s="23">
        <f>C23+C24+C25+C26+C27</f>
        <v>59601005</v>
      </c>
      <c r="D21" s="23">
        <f aca="true" t="shared" si="10" ref="D21:J21">D23+D24+D25+D26+D27</f>
        <v>0</v>
      </c>
      <c r="E21" s="23">
        <f t="shared" si="10"/>
        <v>39070057</v>
      </c>
      <c r="F21" s="23">
        <f t="shared" si="10"/>
        <v>20530948</v>
      </c>
      <c r="G21" s="23">
        <f t="shared" si="10"/>
        <v>10656445</v>
      </c>
      <c r="H21" s="23">
        <f t="shared" si="10"/>
        <v>0</v>
      </c>
      <c r="I21" s="23">
        <f t="shared" si="10"/>
        <v>0</v>
      </c>
      <c r="J21" s="23">
        <f t="shared" si="10"/>
        <v>10656445</v>
      </c>
      <c r="K21" s="20">
        <f t="shared" si="1"/>
        <v>-48944560</v>
      </c>
      <c r="L21" s="4">
        <f t="shared" si="2"/>
        <v>17.879639781241945</v>
      </c>
    </row>
    <row r="22" spans="1:12" ht="24" customHeight="1">
      <c r="A22" s="9" t="s">
        <v>61</v>
      </c>
      <c r="B22" s="33"/>
      <c r="C22" s="23"/>
      <c r="D22" s="23"/>
      <c r="E22" s="23"/>
      <c r="F22" s="23"/>
      <c r="G22" s="23"/>
      <c r="H22" s="23"/>
      <c r="I22" s="23"/>
      <c r="J22" s="23"/>
      <c r="K22" s="20"/>
      <c r="L22" s="4"/>
    </row>
    <row r="23" spans="1:12" ht="24" customHeight="1">
      <c r="A23" s="54" t="s">
        <v>62</v>
      </c>
      <c r="B23" s="33"/>
      <c r="C23" s="23">
        <f t="shared" si="8"/>
        <v>25262471</v>
      </c>
      <c r="D23" s="23"/>
      <c r="E23" s="23">
        <v>25262471</v>
      </c>
      <c r="F23" s="23"/>
      <c r="G23" s="23">
        <f>H23+I23+J23</f>
        <v>0</v>
      </c>
      <c r="H23" s="23"/>
      <c r="I23" s="23"/>
      <c r="J23" s="23"/>
      <c r="K23" s="20">
        <f t="shared" si="1"/>
        <v>-25262471</v>
      </c>
      <c r="L23" s="4"/>
    </row>
    <row r="24" spans="1:12" ht="21" customHeight="1">
      <c r="A24" s="54" t="s">
        <v>63</v>
      </c>
      <c r="B24" s="33"/>
      <c r="C24" s="23">
        <f t="shared" si="8"/>
        <v>8747749</v>
      </c>
      <c r="D24" s="23"/>
      <c r="E24" s="23">
        <v>8340177</v>
      </c>
      <c r="F24" s="23">
        <v>407572</v>
      </c>
      <c r="G24" s="23">
        <f t="shared" si="9"/>
        <v>0</v>
      </c>
      <c r="H24" s="23"/>
      <c r="I24" s="23"/>
      <c r="J24" s="23"/>
      <c r="K24" s="20">
        <f t="shared" si="1"/>
        <v>-8747749</v>
      </c>
      <c r="L24" s="4">
        <f t="shared" si="2"/>
        <v>0</v>
      </c>
    </row>
    <row r="25" spans="1:12" ht="20.25" customHeight="1">
      <c r="A25" s="54" t="s">
        <v>64</v>
      </c>
      <c r="B25" s="33"/>
      <c r="C25" s="23">
        <f t="shared" si="8"/>
        <v>14931380</v>
      </c>
      <c r="D25" s="23"/>
      <c r="E25" s="23">
        <v>5467409</v>
      </c>
      <c r="F25" s="23">
        <v>9463971</v>
      </c>
      <c r="G25" s="23">
        <f t="shared" si="9"/>
        <v>0</v>
      </c>
      <c r="H25" s="23"/>
      <c r="I25" s="23"/>
      <c r="J25" s="23"/>
      <c r="K25" s="20">
        <f t="shared" si="1"/>
        <v>-14931380</v>
      </c>
      <c r="L25" s="4">
        <f t="shared" si="2"/>
        <v>0</v>
      </c>
    </row>
    <row r="26" spans="1:12" ht="21" customHeight="1">
      <c r="A26" s="54" t="s">
        <v>92</v>
      </c>
      <c r="B26" s="33"/>
      <c r="C26" s="23">
        <f t="shared" si="8"/>
        <v>459405</v>
      </c>
      <c r="D26" s="23"/>
      <c r="E26" s="23"/>
      <c r="F26" s="23">
        <v>459405</v>
      </c>
      <c r="G26" s="23">
        <f t="shared" si="9"/>
        <v>459405</v>
      </c>
      <c r="H26" s="23"/>
      <c r="I26" s="23"/>
      <c r="J26" s="23">
        <v>459405</v>
      </c>
      <c r="K26" s="20">
        <f t="shared" si="1"/>
        <v>0</v>
      </c>
      <c r="L26" s="4">
        <f t="shared" si="2"/>
        <v>100</v>
      </c>
    </row>
    <row r="27" spans="1:12" ht="20.25" customHeight="1">
      <c r="A27" s="54" t="s">
        <v>93</v>
      </c>
      <c r="B27" s="33"/>
      <c r="C27" s="23">
        <f t="shared" si="8"/>
        <v>10200000</v>
      </c>
      <c r="D27" s="23"/>
      <c r="E27" s="23"/>
      <c r="F27" s="23">
        <v>10200000</v>
      </c>
      <c r="G27" s="23">
        <f t="shared" si="9"/>
        <v>10197040</v>
      </c>
      <c r="H27" s="23"/>
      <c r="I27" s="23"/>
      <c r="J27" s="23">
        <v>10197040</v>
      </c>
      <c r="K27" s="20">
        <f t="shared" si="1"/>
        <v>-2960</v>
      </c>
      <c r="L27" s="4">
        <f t="shared" si="2"/>
        <v>99.97098039215686</v>
      </c>
    </row>
    <row r="28" spans="1:12" ht="16.5" customHeight="1">
      <c r="A28" s="7" t="s">
        <v>8</v>
      </c>
      <c r="B28" s="18"/>
      <c r="C28" s="24">
        <f>C29+C30</f>
        <v>52320001</v>
      </c>
      <c r="D28" s="24">
        <f aca="true" t="shared" si="11" ref="D28:J28">D29+D30</f>
        <v>0</v>
      </c>
      <c r="E28" s="24">
        <f t="shared" si="11"/>
        <v>27007800</v>
      </c>
      <c r="F28" s="24">
        <f t="shared" si="11"/>
        <v>25312201</v>
      </c>
      <c r="G28" s="24">
        <f t="shared" si="11"/>
        <v>14140511</v>
      </c>
      <c r="H28" s="24">
        <f t="shared" si="11"/>
        <v>0</v>
      </c>
      <c r="I28" s="24">
        <f t="shared" si="11"/>
        <v>8766006</v>
      </c>
      <c r="J28" s="24">
        <f t="shared" si="11"/>
        <v>5374505</v>
      </c>
      <c r="K28" s="20">
        <f t="shared" si="1"/>
        <v>-38179490</v>
      </c>
      <c r="L28" s="4">
        <f t="shared" si="2"/>
        <v>27.026970049178704</v>
      </c>
    </row>
    <row r="29" spans="1:12" ht="63.75" customHeight="1">
      <c r="A29" s="9" t="s">
        <v>46</v>
      </c>
      <c r="B29" s="33" t="s">
        <v>22</v>
      </c>
      <c r="C29" s="25">
        <f>D29+E29+F29</f>
        <v>50320001</v>
      </c>
      <c r="D29" s="25"/>
      <c r="E29" s="25">
        <v>27007800</v>
      </c>
      <c r="F29" s="25">
        <v>23312201</v>
      </c>
      <c r="G29" s="25">
        <f>H29+I29+J29</f>
        <v>14140511</v>
      </c>
      <c r="H29" s="25"/>
      <c r="I29" s="25">
        <v>8766006</v>
      </c>
      <c r="J29" s="25">
        <v>5374505</v>
      </c>
      <c r="K29" s="25">
        <f t="shared" si="1"/>
        <v>-36179490</v>
      </c>
      <c r="L29" s="12">
        <f t="shared" si="2"/>
        <v>28.101173924857438</v>
      </c>
    </row>
    <row r="30" spans="1:12" ht="113.25" customHeight="1">
      <c r="A30" s="35" t="s">
        <v>53</v>
      </c>
      <c r="B30" s="33" t="s">
        <v>22</v>
      </c>
      <c r="C30" s="25">
        <f>D30+E30+F30</f>
        <v>2000000</v>
      </c>
      <c r="D30" s="25"/>
      <c r="E30" s="25"/>
      <c r="F30" s="25">
        <v>2000000</v>
      </c>
      <c r="G30" s="25">
        <f>H30+I30+J30</f>
        <v>0</v>
      </c>
      <c r="H30" s="25"/>
      <c r="I30" s="25"/>
      <c r="J30" s="25"/>
      <c r="K30" s="25">
        <f t="shared" si="1"/>
        <v>-2000000</v>
      </c>
      <c r="L30" s="12">
        <f t="shared" si="2"/>
        <v>0</v>
      </c>
    </row>
    <row r="31" spans="1:12" ht="18" customHeight="1">
      <c r="A31" s="11" t="s">
        <v>12</v>
      </c>
      <c r="B31" s="34"/>
      <c r="C31" s="27">
        <f aca="true" t="shared" si="12" ref="C31:J31">C32+C55</f>
        <v>312605300</v>
      </c>
      <c r="D31" s="27">
        <f t="shared" si="12"/>
        <v>0</v>
      </c>
      <c r="E31" s="27">
        <f t="shared" si="12"/>
        <v>54655100</v>
      </c>
      <c r="F31" s="27">
        <f t="shared" si="12"/>
        <v>257950200</v>
      </c>
      <c r="G31" s="27">
        <f t="shared" si="12"/>
        <v>188079522.57</v>
      </c>
      <c r="H31" s="27">
        <f t="shared" si="12"/>
        <v>0</v>
      </c>
      <c r="I31" s="27">
        <f t="shared" si="12"/>
        <v>23133304</v>
      </c>
      <c r="J31" s="27">
        <f t="shared" si="12"/>
        <v>164946218.57</v>
      </c>
      <c r="K31" s="27">
        <f t="shared" si="1"/>
        <v>-124525777.43</v>
      </c>
      <c r="L31" s="13">
        <f t="shared" si="2"/>
        <v>60.165173965380625</v>
      </c>
    </row>
    <row r="32" spans="1:12" ht="18" customHeight="1">
      <c r="A32" s="7" t="s">
        <v>9</v>
      </c>
      <c r="B32" s="18"/>
      <c r="C32" s="26">
        <f aca="true" t="shared" si="13" ref="C32:J32">C33+C35+C38+C40+C42+C45+C47+C49+C52+C54</f>
        <v>302305300</v>
      </c>
      <c r="D32" s="26">
        <f t="shared" si="13"/>
        <v>0</v>
      </c>
      <c r="E32" s="26">
        <f t="shared" si="13"/>
        <v>44355100</v>
      </c>
      <c r="F32" s="26">
        <f t="shared" si="13"/>
        <v>257950200</v>
      </c>
      <c r="G32" s="26">
        <f t="shared" si="13"/>
        <v>186306971.57</v>
      </c>
      <c r="H32" s="26">
        <f t="shared" si="13"/>
        <v>0</v>
      </c>
      <c r="I32" s="26">
        <f t="shared" si="13"/>
        <v>21360753</v>
      </c>
      <c r="J32" s="26">
        <f t="shared" si="13"/>
        <v>164946218.57</v>
      </c>
      <c r="K32" s="26">
        <f t="shared" si="1"/>
        <v>-115998328.43</v>
      </c>
      <c r="L32" s="31">
        <f t="shared" si="2"/>
        <v>61.628748014011</v>
      </c>
    </row>
    <row r="33" spans="1:12" ht="66.75" customHeight="1">
      <c r="A33" s="8" t="s">
        <v>29</v>
      </c>
      <c r="B33" s="33" t="s">
        <v>22</v>
      </c>
      <c r="C33" s="25">
        <f aca="true" t="shared" si="14" ref="C33:C54">D33+E33+F33</f>
        <v>14982600</v>
      </c>
      <c r="D33" s="25"/>
      <c r="E33" s="25"/>
      <c r="F33" s="25">
        <v>14982600</v>
      </c>
      <c r="G33" s="25">
        <f>H33+I33+J33</f>
        <v>11789427</v>
      </c>
      <c r="H33" s="25"/>
      <c r="I33" s="25"/>
      <c r="J33" s="25">
        <v>11789427</v>
      </c>
      <c r="K33" s="25">
        <f t="shared" si="1"/>
        <v>-3193173</v>
      </c>
      <c r="L33" s="12">
        <f t="shared" si="2"/>
        <v>78.68745745064275</v>
      </c>
    </row>
    <row r="34" spans="1:12" ht="51.75" customHeight="1">
      <c r="A34" s="37" t="s">
        <v>47</v>
      </c>
      <c r="B34" s="33"/>
      <c r="C34" s="25">
        <f t="shared" si="14"/>
        <v>352200</v>
      </c>
      <c r="D34" s="25"/>
      <c r="E34" s="25"/>
      <c r="F34" s="25">
        <v>352200</v>
      </c>
      <c r="G34" s="25">
        <f>H34+I34+J34</f>
        <v>141449</v>
      </c>
      <c r="H34" s="25"/>
      <c r="I34" s="25"/>
      <c r="J34" s="25">
        <v>141449</v>
      </c>
      <c r="K34" s="25">
        <f t="shared" si="1"/>
        <v>-210751</v>
      </c>
      <c r="L34" s="12">
        <f t="shared" si="2"/>
        <v>40.16155593412834</v>
      </c>
    </row>
    <row r="35" spans="1:12" ht="64.5" customHeight="1">
      <c r="A35" s="8" t="s">
        <v>82</v>
      </c>
      <c r="B35" s="33" t="s">
        <v>22</v>
      </c>
      <c r="C35" s="25">
        <f t="shared" si="14"/>
        <v>106098700</v>
      </c>
      <c r="D35" s="25"/>
      <c r="E35" s="25">
        <v>12000000</v>
      </c>
      <c r="F35" s="25">
        <v>94098700</v>
      </c>
      <c r="G35" s="25">
        <f>H35+I35+J35</f>
        <v>104915258.96</v>
      </c>
      <c r="H35" s="25"/>
      <c r="I35" s="25">
        <v>12000000</v>
      </c>
      <c r="J35" s="25">
        <v>92915258.96</v>
      </c>
      <c r="K35" s="25">
        <f t="shared" si="1"/>
        <v>-1183441.0400000066</v>
      </c>
      <c r="L35" s="12">
        <f t="shared" si="2"/>
        <v>98.88458478756101</v>
      </c>
    </row>
    <row r="36" spans="1:12" ht="47.25" customHeight="1">
      <c r="A36" s="37" t="s">
        <v>83</v>
      </c>
      <c r="B36" s="33"/>
      <c r="C36" s="25">
        <f t="shared" si="14"/>
        <v>1373304.96</v>
      </c>
      <c r="D36" s="25"/>
      <c r="E36" s="25"/>
      <c r="F36" s="25">
        <v>1373304.96</v>
      </c>
      <c r="G36" s="25">
        <f aca="true" t="shared" si="15" ref="G36:G54">H36+I36+J36</f>
        <v>1373304.96</v>
      </c>
      <c r="H36" s="25"/>
      <c r="I36" s="25"/>
      <c r="J36" s="25">
        <v>1373304.96</v>
      </c>
      <c r="K36" s="25">
        <f t="shared" si="1"/>
        <v>0</v>
      </c>
      <c r="L36" s="12">
        <f t="shared" si="2"/>
        <v>100</v>
      </c>
    </row>
    <row r="37" spans="1:12" ht="47.25" customHeight="1">
      <c r="A37" s="37" t="s">
        <v>86</v>
      </c>
      <c r="B37" s="33"/>
      <c r="C37" s="25">
        <f t="shared" si="14"/>
        <v>561895.04</v>
      </c>
      <c r="D37" s="25"/>
      <c r="E37" s="25"/>
      <c r="F37" s="25">
        <v>561895.04</v>
      </c>
      <c r="G37" s="25">
        <f t="shared" si="15"/>
        <v>0</v>
      </c>
      <c r="H37" s="25"/>
      <c r="I37" s="25"/>
      <c r="J37" s="25"/>
      <c r="K37" s="25">
        <f t="shared" si="1"/>
        <v>-561895.04</v>
      </c>
      <c r="L37" s="12">
        <f t="shared" si="2"/>
        <v>0</v>
      </c>
    </row>
    <row r="38" spans="1:12" ht="63" customHeight="1">
      <c r="A38" s="8" t="s">
        <v>30</v>
      </c>
      <c r="B38" s="33" t="s">
        <v>22</v>
      </c>
      <c r="C38" s="25">
        <f t="shared" si="14"/>
        <v>29119750</v>
      </c>
      <c r="D38" s="25"/>
      <c r="E38" s="25">
        <v>11250000</v>
      </c>
      <c r="F38" s="25">
        <v>17869750</v>
      </c>
      <c r="G38" s="25">
        <f t="shared" si="15"/>
        <v>26960734</v>
      </c>
      <c r="H38" s="25"/>
      <c r="I38" s="25">
        <v>9360753</v>
      </c>
      <c r="J38" s="25">
        <v>17599981</v>
      </c>
      <c r="K38" s="25">
        <f t="shared" si="1"/>
        <v>-2159016</v>
      </c>
      <c r="L38" s="12">
        <f t="shared" si="2"/>
        <v>92.58573305059281</v>
      </c>
    </row>
    <row r="39" spans="1:12" ht="47.25" customHeight="1">
      <c r="A39" s="8" t="s">
        <v>48</v>
      </c>
      <c r="B39" s="33"/>
      <c r="C39" s="25">
        <f t="shared" si="14"/>
        <v>373700</v>
      </c>
      <c r="D39" s="25"/>
      <c r="E39" s="25"/>
      <c r="F39" s="25">
        <v>373700</v>
      </c>
      <c r="G39" s="25">
        <f t="shared" si="15"/>
        <v>313897</v>
      </c>
      <c r="H39" s="25"/>
      <c r="I39" s="25"/>
      <c r="J39" s="25">
        <v>313897</v>
      </c>
      <c r="K39" s="25">
        <f t="shared" si="1"/>
        <v>-59803</v>
      </c>
      <c r="L39" s="12">
        <f t="shared" si="2"/>
        <v>83.997056462403</v>
      </c>
    </row>
    <row r="40" spans="1:12" ht="63" customHeight="1">
      <c r="A40" s="39" t="s">
        <v>49</v>
      </c>
      <c r="B40" s="33" t="s">
        <v>22</v>
      </c>
      <c r="C40" s="25">
        <f t="shared" si="14"/>
        <v>48442900</v>
      </c>
      <c r="D40" s="25"/>
      <c r="E40" s="25"/>
      <c r="F40" s="25">
        <v>48442900</v>
      </c>
      <c r="G40" s="25">
        <f t="shared" si="15"/>
        <v>22135875</v>
      </c>
      <c r="H40" s="25"/>
      <c r="I40" s="25"/>
      <c r="J40" s="25">
        <v>22135875</v>
      </c>
      <c r="K40" s="25">
        <f t="shared" si="1"/>
        <v>-26307025</v>
      </c>
      <c r="L40" s="12">
        <f t="shared" si="2"/>
        <v>45.694776737148274</v>
      </c>
    </row>
    <row r="41" spans="1:12" ht="51.75" customHeight="1">
      <c r="A41" s="8" t="s">
        <v>38</v>
      </c>
      <c r="B41" s="33"/>
      <c r="C41" s="25">
        <f t="shared" si="14"/>
        <v>1186800</v>
      </c>
      <c r="D41" s="25"/>
      <c r="E41" s="25"/>
      <c r="F41" s="25">
        <v>1186800</v>
      </c>
      <c r="G41" s="25">
        <f t="shared" si="15"/>
        <v>244762</v>
      </c>
      <c r="H41" s="25"/>
      <c r="I41" s="25"/>
      <c r="J41" s="25">
        <v>244762</v>
      </c>
      <c r="K41" s="25">
        <f t="shared" si="1"/>
        <v>-942038</v>
      </c>
      <c r="L41" s="12">
        <f t="shared" si="2"/>
        <v>20.623693966970002</v>
      </c>
    </row>
    <row r="42" spans="1:12" ht="81.75" customHeight="1">
      <c r="A42" s="8" t="s">
        <v>87</v>
      </c>
      <c r="B42" s="33" t="s">
        <v>22</v>
      </c>
      <c r="C42" s="25">
        <f t="shared" si="14"/>
        <v>42961350</v>
      </c>
      <c r="D42" s="25"/>
      <c r="E42" s="25">
        <v>11405100</v>
      </c>
      <c r="F42" s="25">
        <v>31556250</v>
      </c>
      <c r="G42" s="25">
        <f t="shared" si="15"/>
        <v>215550.61</v>
      </c>
      <c r="H42" s="25"/>
      <c r="I42" s="25"/>
      <c r="J42" s="25">
        <v>215550.61</v>
      </c>
      <c r="K42" s="25">
        <f t="shared" si="1"/>
        <v>-42745799.39</v>
      </c>
      <c r="L42" s="12">
        <f t="shared" si="2"/>
        <v>0.5017314632803671</v>
      </c>
    </row>
    <row r="43" spans="1:12" ht="49.5" customHeight="1">
      <c r="A43" s="8" t="s">
        <v>88</v>
      </c>
      <c r="B43" s="33"/>
      <c r="C43" s="25">
        <f t="shared" si="14"/>
        <v>1891000</v>
      </c>
      <c r="D43" s="25"/>
      <c r="E43" s="25"/>
      <c r="F43" s="25">
        <v>1891000</v>
      </c>
      <c r="G43" s="25">
        <f t="shared" si="15"/>
        <v>215550.61</v>
      </c>
      <c r="H43" s="25"/>
      <c r="I43" s="25"/>
      <c r="J43" s="25">
        <v>215550.61</v>
      </c>
      <c r="K43" s="25">
        <f t="shared" si="1"/>
        <v>-1675449.3900000001</v>
      </c>
      <c r="L43" s="12">
        <f t="shared" si="2"/>
        <v>11.398763088313062</v>
      </c>
    </row>
    <row r="44" spans="1:12" ht="36.75" customHeight="1">
      <c r="A44" s="8" t="s">
        <v>89</v>
      </c>
      <c r="B44" s="33"/>
      <c r="C44" s="25">
        <f t="shared" si="14"/>
        <v>250000</v>
      </c>
      <c r="D44" s="25"/>
      <c r="E44" s="25"/>
      <c r="F44" s="25">
        <v>250000</v>
      </c>
      <c r="G44" s="25">
        <f t="shared" si="15"/>
        <v>0</v>
      </c>
      <c r="H44" s="25"/>
      <c r="I44" s="25"/>
      <c r="J44" s="25"/>
      <c r="K44" s="25">
        <f t="shared" si="1"/>
        <v>-250000</v>
      </c>
      <c r="L44" s="12">
        <f t="shared" si="2"/>
        <v>0</v>
      </c>
    </row>
    <row r="45" spans="1:12" ht="85.5" customHeight="1">
      <c r="A45" s="9" t="s">
        <v>84</v>
      </c>
      <c r="B45" s="33" t="s">
        <v>22</v>
      </c>
      <c r="C45" s="25">
        <f t="shared" si="14"/>
        <v>19700000</v>
      </c>
      <c r="D45" s="25"/>
      <c r="E45" s="25">
        <v>9700000</v>
      </c>
      <c r="F45" s="25">
        <v>10000000</v>
      </c>
      <c r="G45" s="25">
        <f t="shared" si="15"/>
        <v>22566</v>
      </c>
      <c r="H45" s="25"/>
      <c r="I45" s="25"/>
      <c r="J45" s="25">
        <v>22566</v>
      </c>
      <c r="K45" s="25">
        <f t="shared" si="1"/>
        <v>-19677434</v>
      </c>
      <c r="L45" s="12">
        <f t="shared" si="2"/>
        <v>0.1145482233502538</v>
      </c>
    </row>
    <row r="46" spans="1:12" ht="50.25" customHeight="1">
      <c r="A46" s="8" t="s">
        <v>85</v>
      </c>
      <c r="B46" s="33"/>
      <c r="C46" s="25">
        <f t="shared" si="14"/>
        <v>1442000</v>
      </c>
      <c r="D46" s="25"/>
      <c r="E46" s="25"/>
      <c r="F46" s="38">
        <v>1442000</v>
      </c>
      <c r="G46" s="25">
        <f t="shared" si="15"/>
        <v>22566</v>
      </c>
      <c r="H46" s="25"/>
      <c r="I46" s="25"/>
      <c r="J46" s="25">
        <v>22566</v>
      </c>
      <c r="K46" s="25">
        <f t="shared" si="1"/>
        <v>-1419434</v>
      </c>
      <c r="L46" s="12">
        <f t="shared" si="2"/>
        <v>1.5649098474341192</v>
      </c>
    </row>
    <row r="47" spans="1:12" ht="78.75" customHeight="1">
      <c r="A47" s="8" t="s">
        <v>50</v>
      </c>
      <c r="B47" s="33" t="s">
        <v>22</v>
      </c>
      <c r="C47" s="25">
        <f t="shared" si="14"/>
        <v>18000000</v>
      </c>
      <c r="D47" s="25"/>
      <c r="E47" s="25"/>
      <c r="F47" s="25">
        <v>18000000</v>
      </c>
      <c r="G47" s="25">
        <f t="shared" si="15"/>
        <v>18000000</v>
      </c>
      <c r="H47" s="25"/>
      <c r="I47" s="25"/>
      <c r="J47" s="25">
        <v>18000000</v>
      </c>
      <c r="K47" s="25">
        <f t="shared" si="1"/>
        <v>0</v>
      </c>
      <c r="L47" s="12">
        <f t="shared" si="2"/>
        <v>100</v>
      </c>
    </row>
    <row r="48" spans="1:12" ht="48.75" customHeight="1">
      <c r="A48" s="8" t="s">
        <v>38</v>
      </c>
      <c r="B48" s="33"/>
      <c r="C48" s="25">
        <f t="shared" si="14"/>
        <v>2413308</v>
      </c>
      <c r="D48" s="25"/>
      <c r="E48" s="25"/>
      <c r="F48" s="25">
        <v>2413308</v>
      </c>
      <c r="G48" s="25">
        <f t="shared" si="15"/>
        <v>2413308</v>
      </c>
      <c r="H48" s="25"/>
      <c r="I48" s="25"/>
      <c r="J48" s="25">
        <v>2413308</v>
      </c>
      <c r="K48" s="25">
        <f t="shared" si="1"/>
        <v>0</v>
      </c>
      <c r="L48" s="12">
        <f t="shared" si="2"/>
        <v>100</v>
      </c>
    </row>
    <row r="49" spans="1:12" ht="129.75" customHeight="1">
      <c r="A49" s="8" t="s">
        <v>33</v>
      </c>
      <c r="B49" s="33" t="s">
        <v>22</v>
      </c>
      <c r="C49" s="25">
        <f t="shared" si="14"/>
        <v>10000000</v>
      </c>
      <c r="D49" s="25"/>
      <c r="E49" s="25"/>
      <c r="F49" s="25">
        <v>10000000</v>
      </c>
      <c r="G49" s="25">
        <f t="shared" si="15"/>
        <v>1587560</v>
      </c>
      <c r="H49" s="25"/>
      <c r="I49" s="25"/>
      <c r="J49" s="25">
        <v>1587560</v>
      </c>
      <c r="K49" s="25">
        <f t="shared" si="1"/>
        <v>-8412440</v>
      </c>
      <c r="L49" s="12">
        <f t="shared" si="2"/>
        <v>15.8756</v>
      </c>
    </row>
    <row r="50" spans="1:12" ht="48.75" customHeight="1">
      <c r="A50" s="8" t="s">
        <v>38</v>
      </c>
      <c r="B50" s="33" t="s">
        <v>22</v>
      </c>
      <c r="C50" s="25">
        <f t="shared" si="14"/>
        <v>1695600</v>
      </c>
      <c r="D50" s="25"/>
      <c r="E50" s="25"/>
      <c r="F50" s="25">
        <v>1695600</v>
      </c>
      <c r="G50" s="25">
        <f t="shared" si="15"/>
        <v>1587560</v>
      </c>
      <c r="H50" s="25"/>
      <c r="I50" s="25"/>
      <c r="J50" s="25">
        <v>1587560</v>
      </c>
      <c r="K50" s="25">
        <f t="shared" si="1"/>
        <v>-108040</v>
      </c>
      <c r="L50" s="12">
        <f t="shared" si="2"/>
        <v>93.62821420146261</v>
      </c>
    </row>
    <row r="51" spans="1:12" ht="38.25" customHeight="1">
      <c r="A51" s="8" t="s">
        <v>75</v>
      </c>
      <c r="B51" s="33"/>
      <c r="C51" s="25">
        <f t="shared" si="14"/>
        <v>250000</v>
      </c>
      <c r="D51" s="25"/>
      <c r="E51" s="25"/>
      <c r="F51" s="25">
        <v>250000</v>
      </c>
      <c r="G51" s="25">
        <f t="shared" si="15"/>
        <v>0</v>
      </c>
      <c r="H51" s="25"/>
      <c r="I51" s="25"/>
      <c r="J51" s="25"/>
      <c r="K51" s="25">
        <f t="shared" si="1"/>
        <v>-250000</v>
      </c>
      <c r="L51" s="12">
        <f t="shared" si="2"/>
        <v>0</v>
      </c>
    </row>
    <row r="52" spans="1:12" ht="126" customHeight="1">
      <c r="A52" s="8" t="s">
        <v>79</v>
      </c>
      <c r="B52" s="33" t="s">
        <v>22</v>
      </c>
      <c r="C52" s="25">
        <f t="shared" si="14"/>
        <v>10000000</v>
      </c>
      <c r="D52" s="25"/>
      <c r="E52" s="25"/>
      <c r="F52" s="25">
        <v>10000000</v>
      </c>
      <c r="G52" s="25">
        <f t="shared" si="15"/>
        <v>680000</v>
      </c>
      <c r="H52" s="25"/>
      <c r="I52" s="25"/>
      <c r="J52" s="25">
        <v>680000</v>
      </c>
      <c r="K52" s="25">
        <f t="shared" si="1"/>
        <v>-9320000</v>
      </c>
      <c r="L52" s="12">
        <f t="shared" si="2"/>
        <v>6.800000000000001</v>
      </c>
    </row>
    <row r="53" spans="1:12" ht="48.75" customHeight="1">
      <c r="A53" s="8" t="s">
        <v>39</v>
      </c>
      <c r="B53" s="33"/>
      <c r="C53" s="25">
        <f t="shared" si="14"/>
        <v>799600</v>
      </c>
      <c r="D53" s="25"/>
      <c r="E53" s="25"/>
      <c r="F53" s="25">
        <v>799600</v>
      </c>
      <c r="G53" s="25">
        <f t="shared" si="15"/>
        <v>680000</v>
      </c>
      <c r="H53" s="25"/>
      <c r="I53" s="25"/>
      <c r="J53" s="25">
        <v>680000</v>
      </c>
      <c r="K53" s="25">
        <f t="shared" si="1"/>
        <v>-119600</v>
      </c>
      <c r="L53" s="12">
        <f t="shared" si="2"/>
        <v>85.04252126063031</v>
      </c>
    </row>
    <row r="54" spans="1:12" ht="66.75" customHeight="1">
      <c r="A54" s="8" t="s">
        <v>67</v>
      </c>
      <c r="B54" s="33" t="s">
        <v>22</v>
      </c>
      <c r="C54" s="25">
        <f t="shared" si="14"/>
        <v>3000000</v>
      </c>
      <c r="D54" s="25"/>
      <c r="E54" s="25"/>
      <c r="F54" s="25">
        <v>3000000</v>
      </c>
      <c r="G54" s="25">
        <f t="shared" si="15"/>
        <v>0</v>
      </c>
      <c r="H54" s="25"/>
      <c r="I54" s="25"/>
      <c r="J54" s="32"/>
      <c r="K54" s="25">
        <f t="shared" si="1"/>
        <v>-3000000</v>
      </c>
      <c r="L54" s="12">
        <f t="shared" si="2"/>
        <v>0</v>
      </c>
    </row>
    <row r="55" spans="1:12" ht="29.25" customHeight="1">
      <c r="A55" s="10" t="s">
        <v>28</v>
      </c>
      <c r="B55" s="33"/>
      <c r="C55" s="25">
        <f aca="true" t="shared" si="16" ref="C55:J55">C56</f>
        <v>10300000</v>
      </c>
      <c r="D55" s="25">
        <f t="shared" si="16"/>
        <v>0</v>
      </c>
      <c r="E55" s="25">
        <f t="shared" si="16"/>
        <v>10300000</v>
      </c>
      <c r="F55" s="25">
        <f t="shared" si="16"/>
        <v>0</v>
      </c>
      <c r="G55" s="25">
        <f t="shared" si="16"/>
        <v>1772551</v>
      </c>
      <c r="H55" s="25">
        <f t="shared" si="16"/>
        <v>0</v>
      </c>
      <c r="I55" s="25">
        <f t="shared" si="16"/>
        <v>1772551</v>
      </c>
      <c r="J55" s="25">
        <f t="shared" si="16"/>
        <v>0</v>
      </c>
      <c r="K55" s="25">
        <f t="shared" si="1"/>
        <v>-8527449</v>
      </c>
      <c r="L55" s="12">
        <f t="shared" si="2"/>
        <v>17.20923300970874</v>
      </c>
    </row>
    <row r="56" spans="1:12" ht="37.5" customHeight="1">
      <c r="A56" s="9" t="s">
        <v>56</v>
      </c>
      <c r="B56" s="33" t="s">
        <v>22</v>
      </c>
      <c r="C56" s="25">
        <f>D56+E56+F56</f>
        <v>10300000</v>
      </c>
      <c r="D56" s="25"/>
      <c r="E56" s="25">
        <v>10300000</v>
      </c>
      <c r="F56" s="25"/>
      <c r="G56" s="25">
        <f>H56+I56+J56</f>
        <v>1772551</v>
      </c>
      <c r="H56" s="25"/>
      <c r="I56" s="25">
        <v>1772551</v>
      </c>
      <c r="J56" s="25"/>
      <c r="K56" s="25">
        <f t="shared" si="1"/>
        <v>-8527449</v>
      </c>
      <c r="L56" s="12">
        <f t="shared" si="2"/>
        <v>17.20923300970874</v>
      </c>
    </row>
    <row r="57" spans="1:12" ht="35.25" customHeight="1">
      <c r="A57" s="6" t="s">
        <v>25</v>
      </c>
      <c r="B57" s="6"/>
      <c r="C57" s="27">
        <f>C58</f>
        <v>30939200</v>
      </c>
      <c r="D57" s="27">
        <f aca="true" t="shared" si="17" ref="D57:J57">D58</f>
        <v>0</v>
      </c>
      <c r="E57" s="27">
        <f t="shared" si="17"/>
        <v>0</v>
      </c>
      <c r="F57" s="27">
        <f t="shared" si="17"/>
        <v>30939200</v>
      </c>
      <c r="G57" s="27">
        <f t="shared" si="17"/>
        <v>8545138</v>
      </c>
      <c r="H57" s="27">
        <f t="shared" si="17"/>
        <v>0</v>
      </c>
      <c r="I57" s="27">
        <f t="shared" si="17"/>
        <v>0</v>
      </c>
      <c r="J57" s="27">
        <f t="shared" si="17"/>
        <v>8545138</v>
      </c>
      <c r="K57" s="27">
        <f t="shared" si="1"/>
        <v>-22394062</v>
      </c>
      <c r="L57" s="13">
        <f t="shared" si="2"/>
        <v>27.619130423540362</v>
      </c>
    </row>
    <row r="58" spans="1:12" ht="27" customHeight="1">
      <c r="A58" s="7" t="s">
        <v>26</v>
      </c>
      <c r="B58" s="33"/>
      <c r="C58" s="26">
        <f>C59+C61+C63+C64+C65</f>
        <v>30939200</v>
      </c>
      <c r="D58" s="26">
        <f aca="true" t="shared" si="18" ref="D58:J58">D59+D61+D63+D64+D65</f>
        <v>0</v>
      </c>
      <c r="E58" s="26">
        <f t="shared" si="18"/>
        <v>0</v>
      </c>
      <c r="F58" s="26">
        <f t="shared" si="18"/>
        <v>30939200</v>
      </c>
      <c r="G58" s="26">
        <f t="shared" si="18"/>
        <v>8545138</v>
      </c>
      <c r="H58" s="26">
        <f t="shared" si="18"/>
        <v>0</v>
      </c>
      <c r="I58" s="26">
        <f t="shared" si="18"/>
        <v>0</v>
      </c>
      <c r="J58" s="26">
        <f t="shared" si="18"/>
        <v>8545138</v>
      </c>
      <c r="K58" s="26">
        <f t="shared" si="1"/>
        <v>-22394062</v>
      </c>
      <c r="L58" s="31">
        <f t="shared" si="2"/>
        <v>27.619130423540362</v>
      </c>
    </row>
    <row r="59" spans="1:12" ht="81" customHeight="1">
      <c r="A59" s="41" t="s">
        <v>31</v>
      </c>
      <c r="B59" s="33" t="s">
        <v>22</v>
      </c>
      <c r="C59" s="25">
        <f aca="true" t="shared" si="19" ref="C59:C65">D59+E59+F59</f>
        <v>2767500</v>
      </c>
      <c r="D59" s="25"/>
      <c r="E59" s="25"/>
      <c r="F59" s="25">
        <v>2767500</v>
      </c>
      <c r="G59" s="25">
        <f aca="true" t="shared" si="20" ref="G59:G65">H59+I59+J59</f>
        <v>2767500</v>
      </c>
      <c r="H59" s="25"/>
      <c r="I59" s="25"/>
      <c r="J59" s="25">
        <v>2767500</v>
      </c>
      <c r="K59" s="25">
        <f t="shared" si="1"/>
        <v>0</v>
      </c>
      <c r="L59" s="12">
        <f t="shared" si="2"/>
        <v>100</v>
      </c>
    </row>
    <row r="60" spans="1:12" ht="51.75" customHeight="1">
      <c r="A60" s="8" t="s">
        <v>51</v>
      </c>
      <c r="B60" s="33"/>
      <c r="C60" s="25">
        <f t="shared" si="19"/>
        <v>2767500</v>
      </c>
      <c r="D60" s="25"/>
      <c r="E60" s="25"/>
      <c r="F60" s="25">
        <v>2767500</v>
      </c>
      <c r="G60" s="25">
        <f t="shared" si="20"/>
        <v>2767500</v>
      </c>
      <c r="H60" s="25"/>
      <c r="I60" s="25"/>
      <c r="J60" s="25">
        <v>2767500</v>
      </c>
      <c r="K60" s="25">
        <f t="shared" si="1"/>
        <v>0</v>
      </c>
      <c r="L60" s="12">
        <f t="shared" si="2"/>
        <v>100</v>
      </c>
    </row>
    <row r="61" spans="1:12" ht="63.75" customHeight="1">
      <c r="A61" s="40" t="s">
        <v>32</v>
      </c>
      <c r="B61" s="33" t="s">
        <v>22</v>
      </c>
      <c r="C61" s="25">
        <f t="shared" si="19"/>
        <v>20531900</v>
      </c>
      <c r="D61" s="25"/>
      <c r="E61" s="25"/>
      <c r="F61" s="25">
        <v>20531900</v>
      </c>
      <c r="G61" s="25">
        <f t="shared" si="20"/>
        <v>1638491</v>
      </c>
      <c r="H61" s="25"/>
      <c r="I61" s="25"/>
      <c r="J61" s="25">
        <v>1638491</v>
      </c>
      <c r="K61" s="25">
        <f t="shared" si="1"/>
        <v>-18893409</v>
      </c>
      <c r="L61" s="12">
        <f t="shared" si="2"/>
        <v>7.9802210219219845</v>
      </c>
    </row>
    <row r="62" spans="1:12" ht="48" customHeight="1">
      <c r="A62" s="39" t="s">
        <v>43</v>
      </c>
      <c r="B62" s="33"/>
      <c r="C62" s="25">
        <f t="shared" si="19"/>
        <v>1880900</v>
      </c>
      <c r="D62" s="25"/>
      <c r="E62" s="25"/>
      <c r="F62" s="25">
        <v>1880900</v>
      </c>
      <c r="G62" s="25">
        <f t="shared" si="20"/>
        <v>1638491</v>
      </c>
      <c r="H62" s="25"/>
      <c r="I62" s="25"/>
      <c r="J62" s="25">
        <v>1638491</v>
      </c>
      <c r="K62" s="25">
        <f t="shared" si="1"/>
        <v>-242409</v>
      </c>
      <c r="L62" s="12">
        <f t="shared" si="2"/>
        <v>87.11207400712425</v>
      </c>
    </row>
    <row r="63" spans="1:12" ht="99" customHeight="1">
      <c r="A63" s="39" t="s">
        <v>52</v>
      </c>
      <c r="B63" s="33" t="s">
        <v>22</v>
      </c>
      <c r="C63" s="25">
        <f t="shared" si="19"/>
        <v>1500000</v>
      </c>
      <c r="D63" s="25"/>
      <c r="E63" s="25"/>
      <c r="F63" s="25">
        <v>1500000</v>
      </c>
      <c r="G63" s="25">
        <f t="shared" si="20"/>
        <v>0</v>
      </c>
      <c r="H63" s="25"/>
      <c r="I63" s="25"/>
      <c r="J63" s="25"/>
      <c r="K63" s="25">
        <f t="shared" si="1"/>
        <v>-1500000</v>
      </c>
      <c r="L63" s="12">
        <f t="shared" si="2"/>
        <v>0</v>
      </c>
    </row>
    <row r="64" spans="1:12" ht="66.75" customHeight="1">
      <c r="A64" s="8" t="s">
        <v>66</v>
      </c>
      <c r="B64" s="33" t="s">
        <v>22</v>
      </c>
      <c r="C64" s="25">
        <f t="shared" si="19"/>
        <v>4139200</v>
      </c>
      <c r="D64" s="25"/>
      <c r="E64" s="25"/>
      <c r="F64" s="25">
        <v>4139200</v>
      </c>
      <c r="G64" s="25">
        <f t="shared" si="20"/>
        <v>4139147</v>
      </c>
      <c r="H64" s="25"/>
      <c r="I64" s="25"/>
      <c r="J64" s="25">
        <v>4139147</v>
      </c>
      <c r="K64" s="25">
        <f t="shared" si="1"/>
        <v>-53</v>
      </c>
      <c r="L64" s="12">
        <f t="shared" si="2"/>
        <v>99.99871955933514</v>
      </c>
    </row>
    <row r="65" spans="1:12" ht="78" customHeight="1">
      <c r="A65" s="8" t="s">
        <v>58</v>
      </c>
      <c r="B65" s="33" t="s">
        <v>22</v>
      </c>
      <c r="C65" s="25">
        <f t="shared" si="19"/>
        <v>2000600</v>
      </c>
      <c r="D65" s="25"/>
      <c r="E65" s="25"/>
      <c r="F65" s="25">
        <v>2000600</v>
      </c>
      <c r="G65" s="25">
        <f t="shared" si="20"/>
        <v>0</v>
      </c>
      <c r="H65" s="25"/>
      <c r="I65" s="25"/>
      <c r="J65" s="25"/>
      <c r="K65" s="25">
        <f t="shared" si="1"/>
        <v>-2000600</v>
      </c>
      <c r="L65" s="12">
        <f t="shared" si="2"/>
        <v>0</v>
      </c>
    </row>
    <row r="66" spans="1:12" s="5" customFormat="1" ht="33.75" customHeight="1">
      <c r="A66" s="6" t="s">
        <v>13</v>
      </c>
      <c r="B66" s="6"/>
      <c r="C66" s="27">
        <f aca="true" t="shared" si="21" ref="C66:J66">C9+C18+C31+C57</f>
        <v>810187596</v>
      </c>
      <c r="D66" s="27">
        <f t="shared" si="21"/>
        <v>41102590</v>
      </c>
      <c r="E66" s="27">
        <f t="shared" si="21"/>
        <v>339494857</v>
      </c>
      <c r="F66" s="27">
        <f t="shared" si="21"/>
        <v>429590149</v>
      </c>
      <c r="G66" s="27">
        <f t="shared" si="21"/>
        <v>256004455.25</v>
      </c>
      <c r="H66" s="27">
        <f t="shared" si="21"/>
        <v>0</v>
      </c>
      <c r="I66" s="27">
        <f t="shared" si="21"/>
        <v>45947658</v>
      </c>
      <c r="J66" s="27">
        <f t="shared" si="21"/>
        <v>210056797.25</v>
      </c>
      <c r="K66" s="27">
        <f t="shared" si="1"/>
        <v>-554183140.75</v>
      </c>
      <c r="L66" s="13">
        <f t="shared" si="2"/>
        <v>31.598170166258633</v>
      </c>
    </row>
    <row r="68" spans="1:7" ht="17.25" customHeight="1">
      <c r="A68" s="55" t="s">
        <v>16</v>
      </c>
      <c r="F68" s="64" t="s">
        <v>78</v>
      </c>
      <c r="G68" s="64"/>
    </row>
    <row r="69" ht="33" customHeight="1">
      <c r="A69" s="1" t="s">
        <v>24</v>
      </c>
    </row>
    <row r="70" ht="15">
      <c r="B70" s="17"/>
    </row>
  </sheetData>
  <sheetProtection/>
  <mergeCells count="15">
    <mergeCell ref="F68:G68"/>
    <mergeCell ref="A1:L1"/>
    <mergeCell ref="A2:L2"/>
    <mergeCell ref="A3:F3"/>
    <mergeCell ref="A4:L4"/>
    <mergeCell ref="A5:A7"/>
    <mergeCell ref="B5:B7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5" fitToWidth="1" horizontalDpi="600" verticalDpi="600" orientation="landscape" paperSize="9" scale="60" r:id="rId1"/>
  <rowBreaks count="2" manualBreakCount="2">
    <brk id="29" max="11" man="1"/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showZeros="0" view="pageBreakPreview" zoomScale="75" zoomScaleSheetLayoutView="75" zoomScalePageLayoutView="0" workbookViewId="0" topLeftCell="A1">
      <pane xSplit="1" ySplit="8" topLeftCell="F52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45" sqref="A45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24.7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customHeight="1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.75" customHeight="1">
      <c r="A3" s="66"/>
      <c r="B3" s="66"/>
      <c r="C3" s="66"/>
      <c r="D3" s="66"/>
      <c r="E3" s="66"/>
      <c r="F3" s="66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7" t="s">
        <v>45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15</v>
      </c>
      <c r="B5" s="69" t="s">
        <v>21</v>
      </c>
      <c r="C5" s="58" t="s">
        <v>0</v>
      </c>
      <c r="D5" s="58"/>
      <c r="E5" s="58"/>
      <c r="F5" s="58"/>
      <c r="G5" s="61" t="s">
        <v>80</v>
      </c>
      <c r="H5" s="62"/>
      <c r="I5" s="62"/>
      <c r="J5" s="63"/>
      <c r="K5" s="69" t="s">
        <v>17</v>
      </c>
      <c r="L5" s="56" t="s">
        <v>19</v>
      </c>
    </row>
    <row r="6" spans="1:12" ht="29.25" customHeight="1">
      <c r="A6" s="68"/>
      <c r="B6" s="70"/>
      <c r="C6" s="58" t="s">
        <v>3</v>
      </c>
      <c r="D6" s="58" t="s">
        <v>4</v>
      </c>
      <c r="E6" s="58"/>
      <c r="F6" s="58"/>
      <c r="G6" s="59" t="s">
        <v>3</v>
      </c>
      <c r="H6" s="61" t="s">
        <v>4</v>
      </c>
      <c r="I6" s="62"/>
      <c r="J6" s="63"/>
      <c r="K6" s="71"/>
      <c r="L6" s="57"/>
    </row>
    <row r="7" spans="1:12" ht="39" customHeight="1">
      <c r="A7" s="68"/>
      <c r="B7" s="71"/>
      <c r="C7" s="58"/>
      <c r="D7" s="19" t="s">
        <v>5</v>
      </c>
      <c r="E7" s="19" t="s">
        <v>6</v>
      </c>
      <c r="F7" s="19" t="s">
        <v>7</v>
      </c>
      <c r="G7" s="60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42">
        <f aca="true" t="shared" si="0" ref="C9:J9">C10+C16</f>
        <v>319722.1</v>
      </c>
      <c r="D9" s="42">
        <f t="shared" si="0"/>
        <v>41102.6</v>
      </c>
      <c r="E9" s="42">
        <f t="shared" si="0"/>
        <v>218761.9</v>
      </c>
      <c r="F9" s="42">
        <f t="shared" si="0"/>
        <v>59857.600000000006</v>
      </c>
      <c r="G9" s="42">
        <f t="shared" si="0"/>
        <v>23387.5</v>
      </c>
      <c r="H9" s="42">
        <f t="shared" si="0"/>
        <v>0</v>
      </c>
      <c r="I9" s="42">
        <f t="shared" si="0"/>
        <v>14048.3</v>
      </c>
      <c r="J9" s="42">
        <f t="shared" si="0"/>
        <v>9339.2</v>
      </c>
      <c r="K9" s="43">
        <f aca="true" t="shared" si="1" ref="K9:K66">G9-C9</f>
        <v>-296334.6</v>
      </c>
      <c r="L9" s="28">
        <f aca="true" t="shared" si="2" ref="L9:L66">G9/C9*100</f>
        <v>7.314946323697987</v>
      </c>
    </row>
    <row r="10" spans="1:12" ht="21" customHeight="1">
      <c r="A10" s="7" t="s">
        <v>27</v>
      </c>
      <c r="B10" s="18"/>
      <c r="C10" s="44">
        <f>C11+C12+C13+C14+C15</f>
        <v>309722.1</v>
      </c>
      <c r="D10" s="44">
        <f aca="true" t="shared" si="3" ref="D10:J10">D11+D12+D13+D14+D15</f>
        <v>41102.6</v>
      </c>
      <c r="E10" s="44">
        <f t="shared" si="3"/>
        <v>218761.9</v>
      </c>
      <c r="F10" s="44">
        <f t="shared" si="3"/>
        <v>49857.600000000006</v>
      </c>
      <c r="G10" s="44">
        <f t="shared" si="3"/>
        <v>23387.5</v>
      </c>
      <c r="H10" s="44">
        <f t="shared" si="3"/>
        <v>0</v>
      </c>
      <c r="I10" s="44">
        <f t="shared" si="3"/>
        <v>14048.3</v>
      </c>
      <c r="J10" s="44">
        <f t="shared" si="3"/>
        <v>9339.2</v>
      </c>
      <c r="K10" s="45">
        <f t="shared" si="1"/>
        <v>-286334.6</v>
      </c>
      <c r="L10" s="29">
        <f t="shared" si="2"/>
        <v>7.551124056048955</v>
      </c>
    </row>
    <row r="11" spans="1:12" ht="69.75" customHeight="1">
      <c r="A11" s="8" t="s">
        <v>69</v>
      </c>
      <c r="B11" s="33" t="s">
        <v>22</v>
      </c>
      <c r="C11" s="49">
        <f>D11+E11+F11</f>
        <v>1840</v>
      </c>
      <c r="D11" s="49"/>
      <c r="E11" s="49"/>
      <c r="F11" s="49">
        <v>1840</v>
      </c>
      <c r="G11" s="49">
        <f>H11+I11+J11</f>
        <v>1840</v>
      </c>
      <c r="H11" s="49"/>
      <c r="I11" s="49"/>
      <c r="J11" s="49">
        <v>1840</v>
      </c>
      <c r="K11" s="47">
        <f t="shared" si="1"/>
        <v>0</v>
      </c>
      <c r="L11" s="4">
        <f t="shared" si="2"/>
        <v>100</v>
      </c>
    </row>
    <row r="12" spans="1:12" ht="102" customHeight="1">
      <c r="A12" s="15" t="s">
        <v>72</v>
      </c>
      <c r="B12" s="53" t="s">
        <v>57</v>
      </c>
      <c r="C12" s="46">
        <f>D12+E12+F12</f>
        <v>142742</v>
      </c>
      <c r="D12" s="46"/>
      <c r="E12" s="46">
        <v>114193.6</v>
      </c>
      <c r="F12" s="46">
        <v>28548.4</v>
      </c>
      <c r="G12" s="46">
        <f>H12+I12+J12</f>
        <v>0</v>
      </c>
      <c r="H12" s="46"/>
      <c r="I12" s="46"/>
      <c r="J12" s="46"/>
      <c r="K12" s="47">
        <f t="shared" si="1"/>
        <v>-142742</v>
      </c>
      <c r="L12" s="4">
        <f t="shared" si="2"/>
        <v>0</v>
      </c>
    </row>
    <row r="13" spans="1:12" ht="69" customHeight="1">
      <c r="A13" s="15" t="s">
        <v>73</v>
      </c>
      <c r="B13" s="53" t="s">
        <v>57</v>
      </c>
      <c r="C13" s="46">
        <f>D13+E13+F13</f>
        <v>61383.6</v>
      </c>
      <c r="D13" s="46"/>
      <c r="E13" s="46">
        <v>55245.2</v>
      </c>
      <c r="F13" s="46">
        <v>6138.4</v>
      </c>
      <c r="G13" s="46">
        <f>H13+I13+J13</f>
        <v>1638.1</v>
      </c>
      <c r="H13" s="46"/>
      <c r="I13" s="46"/>
      <c r="J13" s="46">
        <v>1638.1</v>
      </c>
      <c r="K13" s="47">
        <f t="shared" si="1"/>
        <v>-59745.5</v>
      </c>
      <c r="L13" s="4">
        <f t="shared" si="2"/>
        <v>2.668628102620244</v>
      </c>
    </row>
    <row r="14" spans="1:12" ht="66.75" customHeight="1">
      <c r="A14" s="15" t="s">
        <v>91</v>
      </c>
      <c r="B14" s="53" t="s">
        <v>57</v>
      </c>
      <c r="C14" s="46">
        <f>D14+E14+F14</f>
        <v>1000</v>
      </c>
      <c r="D14" s="46"/>
      <c r="E14" s="46"/>
      <c r="F14" s="46">
        <v>1000</v>
      </c>
      <c r="G14" s="46">
        <f>H14+I14+J14</f>
        <v>0</v>
      </c>
      <c r="H14" s="46"/>
      <c r="I14" s="46"/>
      <c r="J14" s="46"/>
      <c r="K14" s="47">
        <f t="shared" si="1"/>
        <v>-1000</v>
      </c>
      <c r="L14" s="4">
        <f t="shared" si="2"/>
        <v>0</v>
      </c>
    </row>
    <row r="15" spans="1:12" ht="147.75" customHeight="1">
      <c r="A15" s="15" t="s">
        <v>77</v>
      </c>
      <c r="B15" s="53" t="s">
        <v>57</v>
      </c>
      <c r="C15" s="46">
        <f>D15+E15+F15</f>
        <v>102756.5</v>
      </c>
      <c r="D15" s="46">
        <v>41102.6</v>
      </c>
      <c r="E15" s="46">
        <v>49323.1</v>
      </c>
      <c r="F15" s="46">
        <v>12330.8</v>
      </c>
      <c r="G15" s="46">
        <f>H15+I15+J15</f>
        <v>19909.4</v>
      </c>
      <c r="H15" s="46"/>
      <c r="I15" s="46">
        <v>14048.3</v>
      </c>
      <c r="J15" s="46">
        <v>5861.1</v>
      </c>
      <c r="K15" s="47">
        <f t="shared" si="1"/>
        <v>-82847.1</v>
      </c>
      <c r="L15" s="4">
        <f t="shared" si="2"/>
        <v>19.375319322865224</v>
      </c>
    </row>
    <row r="16" spans="1:12" ht="43.5" customHeight="1">
      <c r="A16" s="36" t="s">
        <v>1</v>
      </c>
      <c r="B16" s="33"/>
      <c r="C16" s="48">
        <f>C17</f>
        <v>10000</v>
      </c>
      <c r="D16" s="48">
        <f aca="true" t="shared" si="4" ref="D16:J16">D17</f>
        <v>0</v>
      </c>
      <c r="E16" s="48">
        <f t="shared" si="4"/>
        <v>0</v>
      </c>
      <c r="F16" s="48">
        <f t="shared" si="4"/>
        <v>10000</v>
      </c>
      <c r="G16" s="48">
        <f t="shared" si="4"/>
        <v>0</v>
      </c>
      <c r="H16" s="48">
        <f t="shared" si="4"/>
        <v>0</v>
      </c>
      <c r="I16" s="48">
        <f t="shared" si="4"/>
        <v>0</v>
      </c>
      <c r="J16" s="48">
        <f t="shared" si="4"/>
        <v>0</v>
      </c>
      <c r="K16" s="47">
        <f t="shared" si="1"/>
        <v>-10000</v>
      </c>
      <c r="L16" s="4">
        <f t="shared" si="2"/>
        <v>0</v>
      </c>
    </row>
    <row r="17" spans="1:12" ht="48.75" customHeight="1">
      <c r="A17" s="15" t="s">
        <v>2</v>
      </c>
      <c r="B17" s="33" t="s">
        <v>22</v>
      </c>
      <c r="C17" s="46">
        <f>D17+E17+F17</f>
        <v>10000</v>
      </c>
      <c r="D17" s="46"/>
      <c r="E17" s="46"/>
      <c r="F17" s="46">
        <v>10000</v>
      </c>
      <c r="G17" s="46">
        <f>H17+I17+J17</f>
        <v>0</v>
      </c>
      <c r="H17" s="46"/>
      <c r="I17" s="46"/>
      <c r="J17" s="46"/>
      <c r="K17" s="47">
        <f t="shared" si="1"/>
        <v>-10000</v>
      </c>
      <c r="L17" s="4">
        <f t="shared" si="2"/>
        <v>0</v>
      </c>
    </row>
    <row r="18" spans="1:12" ht="30.75" customHeight="1">
      <c r="A18" s="6" t="s">
        <v>11</v>
      </c>
      <c r="B18" s="6"/>
      <c r="C18" s="42">
        <f aca="true" t="shared" si="5" ref="C18:J18">C19+C28</f>
        <v>146921</v>
      </c>
      <c r="D18" s="42">
        <f t="shared" si="5"/>
        <v>0</v>
      </c>
      <c r="E18" s="42">
        <f t="shared" si="5"/>
        <v>66077.9</v>
      </c>
      <c r="F18" s="42">
        <f t="shared" si="5"/>
        <v>80843.1</v>
      </c>
      <c r="G18" s="42">
        <f t="shared" si="5"/>
        <v>35992.2</v>
      </c>
      <c r="H18" s="42">
        <f t="shared" si="5"/>
        <v>0</v>
      </c>
      <c r="I18" s="42">
        <f t="shared" si="5"/>
        <v>8766</v>
      </c>
      <c r="J18" s="42">
        <f t="shared" si="5"/>
        <v>27226.199999999997</v>
      </c>
      <c r="K18" s="43">
        <f t="shared" si="1"/>
        <v>-110928.8</v>
      </c>
      <c r="L18" s="28">
        <f t="shared" si="2"/>
        <v>24.49765520245574</v>
      </c>
    </row>
    <row r="19" spans="1:12" ht="15.75" customHeight="1">
      <c r="A19" s="7" t="s">
        <v>14</v>
      </c>
      <c r="B19" s="18"/>
      <c r="C19" s="48">
        <f>C20+C21</f>
        <v>94601</v>
      </c>
      <c r="D19" s="48">
        <f aca="true" t="shared" si="6" ref="D19:J19">D20+D21</f>
        <v>0</v>
      </c>
      <c r="E19" s="48">
        <f t="shared" si="6"/>
        <v>39070.1</v>
      </c>
      <c r="F19" s="48">
        <f t="shared" si="6"/>
        <v>55530.9</v>
      </c>
      <c r="G19" s="48">
        <f t="shared" si="6"/>
        <v>21851.699999999997</v>
      </c>
      <c r="H19" s="48">
        <f t="shared" si="6"/>
        <v>0</v>
      </c>
      <c r="I19" s="48">
        <f t="shared" si="6"/>
        <v>0</v>
      </c>
      <c r="J19" s="48">
        <f t="shared" si="6"/>
        <v>21851.699999999997</v>
      </c>
      <c r="K19" s="45">
        <f t="shared" si="1"/>
        <v>-72749.3</v>
      </c>
      <c r="L19" s="29">
        <f t="shared" si="2"/>
        <v>23.098804452384222</v>
      </c>
    </row>
    <row r="20" spans="1:12" ht="34.5" customHeight="1">
      <c r="A20" s="9" t="s">
        <v>55</v>
      </c>
      <c r="B20" s="33" t="s">
        <v>22</v>
      </c>
      <c r="C20" s="46">
        <f aca="true" t="shared" si="7" ref="C20:C27">D20+E20+F20</f>
        <v>35000</v>
      </c>
      <c r="D20" s="46"/>
      <c r="E20" s="46"/>
      <c r="F20" s="46">
        <v>35000</v>
      </c>
      <c r="G20" s="46">
        <f aca="true" t="shared" si="8" ref="G20:G27">H20+I20+J20</f>
        <v>11195.3</v>
      </c>
      <c r="H20" s="46"/>
      <c r="I20" s="46"/>
      <c r="J20" s="46">
        <v>11195.3</v>
      </c>
      <c r="K20" s="47">
        <f t="shared" si="1"/>
        <v>-23804.7</v>
      </c>
      <c r="L20" s="4">
        <f t="shared" si="2"/>
        <v>31.986571428571427</v>
      </c>
    </row>
    <row r="21" spans="1:12" ht="34.5" customHeight="1">
      <c r="A21" s="9" t="s">
        <v>60</v>
      </c>
      <c r="B21" s="33" t="s">
        <v>22</v>
      </c>
      <c r="C21" s="46">
        <f>C23+C24+C25+C26+C27</f>
        <v>59601.00000000001</v>
      </c>
      <c r="D21" s="46">
        <f aca="true" t="shared" si="9" ref="D21:J21">D23+D24+D25+D26+D27</f>
        <v>0</v>
      </c>
      <c r="E21" s="46">
        <f t="shared" si="9"/>
        <v>39070.1</v>
      </c>
      <c r="F21" s="46">
        <f t="shared" si="9"/>
        <v>20530.9</v>
      </c>
      <c r="G21" s="46">
        <f t="shared" si="9"/>
        <v>10656.4</v>
      </c>
      <c r="H21" s="46">
        <f t="shared" si="9"/>
        <v>0</v>
      </c>
      <c r="I21" s="46">
        <f t="shared" si="9"/>
        <v>0</v>
      </c>
      <c r="J21" s="46">
        <f t="shared" si="9"/>
        <v>10656.4</v>
      </c>
      <c r="K21" s="47">
        <f t="shared" si="1"/>
        <v>-48944.600000000006</v>
      </c>
      <c r="L21" s="4">
        <f t="shared" si="2"/>
        <v>17.879565779097664</v>
      </c>
    </row>
    <row r="22" spans="1:12" ht="18.75" customHeight="1">
      <c r="A22" s="9" t="s">
        <v>61</v>
      </c>
      <c r="B22" s="33"/>
      <c r="C22" s="46"/>
      <c r="D22" s="46"/>
      <c r="E22" s="46"/>
      <c r="F22" s="46"/>
      <c r="G22" s="46"/>
      <c r="H22" s="46"/>
      <c r="I22" s="46"/>
      <c r="J22" s="46"/>
      <c r="K22" s="47"/>
      <c r="L22" s="4"/>
    </row>
    <row r="23" spans="1:12" ht="18.75" customHeight="1">
      <c r="A23" s="54" t="s">
        <v>62</v>
      </c>
      <c r="B23" s="33"/>
      <c r="C23" s="46">
        <f t="shared" si="7"/>
        <v>25262.5</v>
      </c>
      <c r="D23" s="46"/>
      <c r="E23" s="23">
        <v>25262.5</v>
      </c>
      <c r="F23" s="46"/>
      <c r="G23" s="46">
        <f t="shared" si="8"/>
        <v>0</v>
      </c>
      <c r="H23" s="46"/>
      <c r="I23" s="46"/>
      <c r="J23" s="46"/>
      <c r="K23" s="47">
        <f t="shared" si="1"/>
        <v>-25262.5</v>
      </c>
      <c r="L23" s="4">
        <f t="shared" si="2"/>
        <v>0</v>
      </c>
    </row>
    <row r="24" spans="1:12" ht="24" customHeight="1">
      <c r="A24" s="54" t="s">
        <v>63</v>
      </c>
      <c r="B24" s="33"/>
      <c r="C24" s="46">
        <f t="shared" si="7"/>
        <v>8747.800000000001</v>
      </c>
      <c r="D24" s="46"/>
      <c r="E24" s="23">
        <v>8340.2</v>
      </c>
      <c r="F24" s="46">
        <v>407.6</v>
      </c>
      <c r="G24" s="46">
        <f t="shared" si="8"/>
        <v>0</v>
      </c>
      <c r="H24" s="46"/>
      <c r="I24" s="46"/>
      <c r="J24" s="46"/>
      <c r="K24" s="47">
        <f t="shared" si="1"/>
        <v>-8747.800000000001</v>
      </c>
      <c r="L24" s="4">
        <f t="shared" si="2"/>
        <v>0</v>
      </c>
    </row>
    <row r="25" spans="1:12" ht="22.5" customHeight="1">
      <c r="A25" s="54" t="s">
        <v>64</v>
      </c>
      <c r="B25" s="33"/>
      <c r="C25" s="46">
        <f t="shared" si="7"/>
        <v>14931.3</v>
      </c>
      <c r="D25" s="46"/>
      <c r="E25" s="23">
        <v>5467.4</v>
      </c>
      <c r="F25" s="46">
        <v>9463.9</v>
      </c>
      <c r="G25" s="46">
        <f t="shared" si="8"/>
        <v>0</v>
      </c>
      <c r="H25" s="46"/>
      <c r="I25" s="46"/>
      <c r="J25" s="46"/>
      <c r="K25" s="47">
        <f t="shared" si="1"/>
        <v>-14931.3</v>
      </c>
      <c r="L25" s="4">
        <f t="shared" si="2"/>
        <v>0</v>
      </c>
    </row>
    <row r="26" spans="1:12" ht="24" customHeight="1">
      <c r="A26" s="54" t="s">
        <v>92</v>
      </c>
      <c r="B26" s="33"/>
      <c r="C26" s="46">
        <f t="shared" si="7"/>
        <v>459.4</v>
      </c>
      <c r="D26" s="46"/>
      <c r="E26" s="46"/>
      <c r="F26" s="46">
        <v>459.4</v>
      </c>
      <c r="G26" s="46">
        <f t="shared" si="8"/>
        <v>459.4</v>
      </c>
      <c r="H26" s="46"/>
      <c r="I26" s="46"/>
      <c r="J26" s="46">
        <v>459.4</v>
      </c>
      <c r="K26" s="47">
        <f t="shared" si="1"/>
        <v>0</v>
      </c>
      <c r="L26" s="4">
        <f t="shared" si="2"/>
        <v>100</v>
      </c>
    </row>
    <row r="27" spans="1:12" ht="19.5" customHeight="1">
      <c r="A27" s="54" t="s">
        <v>93</v>
      </c>
      <c r="B27" s="33"/>
      <c r="C27" s="46">
        <f t="shared" si="7"/>
        <v>10200</v>
      </c>
      <c r="D27" s="46"/>
      <c r="E27" s="46"/>
      <c r="F27" s="46">
        <v>10200</v>
      </c>
      <c r="G27" s="46">
        <f t="shared" si="8"/>
        <v>10197</v>
      </c>
      <c r="H27" s="46"/>
      <c r="I27" s="46"/>
      <c r="J27" s="46">
        <v>10197</v>
      </c>
      <c r="K27" s="47">
        <f t="shared" si="1"/>
        <v>-3</v>
      </c>
      <c r="L27" s="4">
        <f t="shared" si="2"/>
        <v>99.97058823529412</v>
      </c>
    </row>
    <row r="28" spans="1:12" ht="17.25" customHeight="1">
      <c r="A28" s="7" t="s">
        <v>8</v>
      </c>
      <c r="B28" s="18"/>
      <c r="C28" s="48">
        <f>C29+C30</f>
        <v>52320</v>
      </c>
      <c r="D28" s="48">
        <f aca="true" t="shared" si="10" ref="D28:J28">D29+D30</f>
        <v>0</v>
      </c>
      <c r="E28" s="48">
        <f t="shared" si="10"/>
        <v>27007.8</v>
      </c>
      <c r="F28" s="48">
        <f t="shared" si="10"/>
        <v>25312.2</v>
      </c>
      <c r="G28" s="48">
        <f t="shared" si="10"/>
        <v>14140.5</v>
      </c>
      <c r="H28" s="48">
        <f t="shared" si="10"/>
        <v>0</v>
      </c>
      <c r="I28" s="48">
        <f t="shared" si="10"/>
        <v>8766</v>
      </c>
      <c r="J28" s="48">
        <f t="shared" si="10"/>
        <v>5374.5</v>
      </c>
      <c r="K28" s="47">
        <f t="shared" si="1"/>
        <v>-38179.5</v>
      </c>
      <c r="L28" s="4">
        <f t="shared" si="2"/>
        <v>27.026949541284406</v>
      </c>
    </row>
    <row r="29" spans="1:12" ht="66" customHeight="1">
      <c r="A29" s="9" t="s">
        <v>34</v>
      </c>
      <c r="B29" s="33" t="s">
        <v>22</v>
      </c>
      <c r="C29" s="49">
        <f>D29+E29+F29</f>
        <v>50320</v>
      </c>
      <c r="D29" s="49"/>
      <c r="E29" s="49">
        <v>27007.8</v>
      </c>
      <c r="F29" s="49">
        <v>23312.2</v>
      </c>
      <c r="G29" s="49">
        <f>H29+I29+J29</f>
        <v>14140.5</v>
      </c>
      <c r="H29" s="49"/>
      <c r="I29" s="49">
        <v>8766</v>
      </c>
      <c r="J29" s="49">
        <v>5374.5</v>
      </c>
      <c r="K29" s="49">
        <f t="shared" si="1"/>
        <v>-36179.5</v>
      </c>
      <c r="L29" s="12">
        <f t="shared" si="2"/>
        <v>28.101152623211444</v>
      </c>
    </row>
    <row r="30" spans="1:12" ht="103.5" customHeight="1">
      <c r="A30" s="35" t="s">
        <v>54</v>
      </c>
      <c r="B30" s="33" t="s">
        <v>22</v>
      </c>
      <c r="C30" s="49">
        <f>D30+E30+F30</f>
        <v>2000</v>
      </c>
      <c r="D30" s="49"/>
      <c r="E30" s="49"/>
      <c r="F30" s="49">
        <v>2000</v>
      </c>
      <c r="G30" s="49">
        <f>H30+I30+J30</f>
        <v>0</v>
      </c>
      <c r="H30" s="49"/>
      <c r="I30" s="49"/>
      <c r="J30" s="49"/>
      <c r="K30" s="49">
        <f t="shared" si="1"/>
        <v>-2000</v>
      </c>
      <c r="L30" s="12">
        <f t="shared" si="2"/>
        <v>0</v>
      </c>
    </row>
    <row r="31" spans="1:12" ht="33" customHeight="1">
      <c r="A31" s="11" t="s">
        <v>12</v>
      </c>
      <c r="B31" s="34"/>
      <c r="C31" s="50">
        <f aca="true" t="shared" si="11" ref="C31:J31">C32+C55</f>
        <v>312605.3</v>
      </c>
      <c r="D31" s="50">
        <f t="shared" si="11"/>
        <v>0</v>
      </c>
      <c r="E31" s="50">
        <f t="shared" si="11"/>
        <v>54655.1</v>
      </c>
      <c r="F31" s="50">
        <f t="shared" si="11"/>
        <v>257950.19999999998</v>
      </c>
      <c r="G31" s="50">
        <f t="shared" si="11"/>
        <v>188079.6</v>
      </c>
      <c r="H31" s="50">
        <f t="shared" si="11"/>
        <v>0</v>
      </c>
      <c r="I31" s="50">
        <f t="shared" si="11"/>
        <v>23133.399999999998</v>
      </c>
      <c r="J31" s="50">
        <f t="shared" si="11"/>
        <v>164946.2</v>
      </c>
      <c r="K31" s="50">
        <f t="shared" si="1"/>
        <v>-124525.69999999998</v>
      </c>
      <c r="L31" s="13">
        <f t="shared" si="2"/>
        <v>60.16519873463439</v>
      </c>
    </row>
    <row r="32" spans="1:12" ht="27.75" customHeight="1">
      <c r="A32" s="7" t="s">
        <v>9</v>
      </c>
      <c r="B32" s="18"/>
      <c r="C32" s="44">
        <f>C33+C35+C38+C40+C42+C45+C47+C49+C52+C54</f>
        <v>302305.3</v>
      </c>
      <c r="D32" s="44">
        <f aca="true" t="shared" si="12" ref="D32:J32">D33+D35+D38+D40+D42+D45+D47+D49+D52+D54</f>
        <v>0</v>
      </c>
      <c r="E32" s="44">
        <f t="shared" si="12"/>
        <v>44355.1</v>
      </c>
      <c r="F32" s="44">
        <f t="shared" si="12"/>
        <v>257950.19999999998</v>
      </c>
      <c r="G32" s="44">
        <f t="shared" si="12"/>
        <v>186307</v>
      </c>
      <c r="H32" s="44">
        <f t="shared" si="12"/>
        <v>0</v>
      </c>
      <c r="I32" s="44">
        <f t="shared" si="12"/>
        <v>21360.8</v>
      </c>
      <c r="J32" s="44">
        <f t="shared" si="12"/>
        <v>164946.2</v>
      </c>
      <c r="K32" s="44">
        <f t="shared" si="1"/>
        <v>-115998.29999999999</v>
      </c>
      <c r="L32" s="31">
        <f t="shared" si="2"/>
        <v>61.628757418411126</v>
      </c>
    </row>
    <row r="33" spans="1:12" ht="66.75" customHeight="1">
      <c r="A33" s="8" t="s">
        <v>29</v>
      </c>
      <c r="B33" s="33" t="s">
        <v>22</v>
      </c>
      <c r="C33" s="49">
        <f aca="true" t="shared" si="13" ref="C33:C54">D33+E33+F33</f>
        <v>14982.6</v>
      </c>
      <c r="D33" s="49"/>
      <c r="E33" s="49"/>
      <c r="F33" s="49">
        <v>14982.6</v>
      </c>
      <c r="G33" s="49">
        <f>H33+I33+J33</f>
        <v>11789.4</v>
      </c>
      <c r="H33" s="49"/>
      <c r="I33" s="49"/>
      <c r="J33" s="49">
        <v>11789.4</v>
      </c>
      <c r="K33" s="49">
        <f t="shared" si="1"/>
        <v>-3193.2000000000007</v>
      </c>
      <c r="L33" s="12">
        <f t="shared" si="2"/>
        <v>78.68727724160026</v>
      </c>
    </row>
    <row r="34" spans="1:12" ht="54" customHeight="1">
      <c r="A34" s="37" t="s">
        <v>35</v>
      </c>
      <c r="B34" s="33"/>
      <c r="C34" s="49">
        <f t="shared" si="13"/>
        <v>352.2</v>
      </c>
      <c r="D34" s="49"/>
      <c r="E34" s="49"/>
      <c r="F34" s="49">
        <v>352.2</v>
      </c>
      <c r="G34" s="49">
        <f>H34+I34+J34</f>
        <v>141.5</v>
      </c>
      <c r="H34" s="49"/>
      <c r="I34" s="49"/>
      <c r="J34" s="49">
        <v>141.5</v>
      </c>
      <c r="K34" s="49">
        <f t="shared" si="1"/>
        <v>-210.7</v>
      </c>
      <c r="L34" s="12">
        <f t="shared" si="2"/>
        <v>40.17603634298694</v>
      </c>
    </row>
    <row r="35" spans="1:12" ht="69" customHeight="1">
      <c r="A35" s="8" t="s">
        <v>94</v>
      </c>
      <c r="B35" s="33" t="s">
        <v>22</v>
      </c>
      <c r="C35" s="49">
        <f t="shared" si="13"/>
        <v>106098.7</v>
      </c>
      <c r="D35" s="49"/>
      <c r="E35" s="49">
        <v>12000</v>
      </c>
      <c r="F35" s="49">
        <v>94098.7</v>
      </c>
      <c r="G35" s="49">
        <f aca="true" t="shared" si="14" ref="G35:G56">H35+I35+J35</f>
        <v>104915.2</v>
      </c>
      <c r="H35" s="49"/>
      <c r="I35" s="49">
        <v>12000</v>
      </c>
      <c r="J35" s="49">
        <v>92915.2</v>
      </c>
      <c r="K35" s="49">
        <f t="shared" si="1"/>
        <v>-1183.5</v>
      </c>
      <c r="L35" s="12">
        <f t="shared" si="2"/>
        <v>98.88452921666335</v>
      </c>
    </row>
    <row r="36" spans="1:12" ht="47.25" customHeight="1">
      <c r="A36" s="37" t="s">
        <v>97</v>
      </c>
      <c r="B36" s="33"/>
      <c r="C36" s="49">
        <f t="shared" si="13"/>
        <v>1373.3</v>
      </c>
      <c r="D36" s="49"/>
      <c r="E36" s="49"/>
      <c r="F36" s="49">
        <v>1373.3</v>
      </c>
      <c r="G36" s="49">
        <f t="shared" si="14"/>
        <v>1373.3</v>
      </c>
      <c r="H36" s="49"/>
      <c r="I36" s="49"/>
      <c r="J36" s="49">
        <v>1373.3</v>
      </c>
      <c r="K36" s="49">
        <f t="shared" si="1"/>
        <v>0</v>
      </c>
      <c r="L36" s="12">
        <f t="shared" si="2"/>
        <v>100</v>
      </c>
    </row>
    <row r="37" spans="1:12" ht="51.75" customHeight="1">
      <c r="A37" s="37" t="s">
        <v>98</v>
      </c>
      <c r="B37" s="33"/>
      <c r="C37" s="49">
        <f t="shared" si="13"/>
        <v>561.9</v>
      </c>
      <c r="D37" s="49"/>
      <c r="E37" s="49"/>
      <c r="F37" s="49">
        <v>561.9</v>
      </c>
      <c r="G37" s="49">
        <f t="shared" si="14"/>
        <v>0</v>
      </c>
      <c r="H37" s="49"/>
      <c r="I37" s="49"/>
      <c r="J37" s="49"/>
      <c r="K37" s="49">
        <f t="shared" si="1"/>
        <v>-561.9</v>
      </c>
      <c r="L37" s="12">
        <f t="shared" si="2"/>
        <v>0</v>
      </c>
    </row>
    <row r="38" spans="1:12" ht="63" customHeight="1">
      <c r="A38" s="8" t="s">
        <v>30</v>
      </c>
      <c r="B38" s="33" t="s">
        <v>22</v>
      </c>
      <c r="C38" s="49">
        <f t="shared" si="13"/>
        <v>29119.7</v>
      </c>
      <c r="D38" s="49"/>
      <c r="E38" s="49">
        <v>11250</v>
      </c>
      <c r="F38" s="49">
        <v>17869.7</v>
      </c>
      <c r="G38" s="49">
        <f t="shared" si="14"/>
        <v>26960.8</v>
      </c>
      <c r="H38" s="49"/>
      <c r="I38" s="49">
        <v>9360.8</v>
      </c>
      <c r="J38" s="49">
        <v>17600</v>
      </c>
      <c r="K38" s="49">
        <f t="shared" si="1"/>
        <v>-2158.9000000000015</v>
      </c>
      <c r="L38" s="12">
        <f t="shared" si="2"/>
        <v>92.58611867567316</v>
      </c>
    </row>
    <row r="39" spans="1:12" ht="47.25" customHeight="1">
      <c r="A39" s="8" t="s">
        <v>36</v>
      </c>
      <c r="B39" s="33"/>
      <c r="C39" s="49">
        <f t="shared" si="13"/>
        <v>373.7</v>
      </c>
      <c r="D39" s="49"/>
      <c r="E39" s="49"/>
      <c r="F39" s="49">
        <v>373.7</v>
      </c>
      <c r="G39" s="49">
        <f t="shared" si="14"/>
        <v>314</v>
      </c>
      <c r="H39" s="49"/>
      <c r="I39" s="49"/>
      <c r="J39" s="49">
        <v>314</v>
      </c>
      <c r="K39" s="49">
        <f t="shared" si="1"/>
        <v>-59.69999999999999</v>
      </c>
      <c r="L39" s="12">
        <f t="shared" si="2"/>
        <v>84.02461867808402</v>
      </c>
    </row>
    <row r="40" spans="1:12" ht="63" customHeight="1">
      <c r="A40" s="39" t="s">
        <v>37</v>
      </c>
      <c r="B40" s="33" t="s">
        <v>22</v>
      </c>
      <c r="C40" s="49">
        <f t="shared" si="13"/>
        <v>48442.9</v>
      </c>
      <c r="D40" s="49"/>
      <c r="E40" s="49"/>
      <c r="F40" s="49">
        <v>48442.9</v>
      </c>
      <c r="G40" s="49">
        <f>H40+I40+J40</f>
        <v>22135.9</v>
      </c>
      <c r="H40" s="49"/>
      <c r="I40" s="49"/>
      <c r="J40" s="49">
        <v>22135.9</v>
      </c>
      <c r="K40" s="49">
        <f t="shared" si="1"/>
        <v>-26307</v>
      </c>
      <c r="L40" s="12">
        <f t="shared" si="2"/>
        <v>45.69482834429813</v>
      </c>
    </row>
    <row r="41" spans="1:12" ht="51.75" customHeight="1">
      <c r="A41" s="8" t="s">
        <v>38</v>
      </c>
      <c r="B41" s="33"/>
      <c r="C41" s="49">
        <f t="shared" si="13"/>
        <v>1186.8</v>
      </c>
      <c r="D41" s="49"/>
      <c r="E41" s="49"/>
      <c r="F41" s="49">
        <v>1186.8</v>
      </c>
      <c r="G41" s="49">
        <f t="shared" si="14"/>
        <v>244.8</v>
      </c>
      <c r="H41" s="49"/>
      <c r="I41" s="49"/>
      <c r="J41" s="49">
        <v>244.8</v>
      </c>
      <c r="K41" s="49">
        <f t="shared" si="1"/>
        <v>-942</v>
      </c>
      <c r="L41" s="12">
        <f t="shared" si="2"/>
        <v>20.626895854398384</v>
      </c>
    </row>
    <row r="42" spans="1:12" ht="81.75" customHeight="1">
      <c r="A42" s="8" t="s">
        <v>95</v>
      </c>
      <c r="B42" s="33" t="s">
        <v>22</v>
      </c>
      <c r="C42" s="49">
        <f t="shared" si="13"/>
        <v>42961.4</v>
      </c>
      <c r="D42" s="49"/>
      <c r="E42" s="49">
        <v>11405.1</v>
      </c>
      <c r="F42" s="49">
        <v>31556.3</v>
      </c>
      <c r="G42" s="49">
        <f t="shared" si="14"/>
        <v>215.5</v>
      </c>
      <c r="H42" s="49"/>
      <c r="I42" s="49"/>
      <c r="J42" s="49">
        <v>215.5</v>
      </c>
      <c r="K42" s="49">
        <f t="shared" si="1"/>
        <v>-42745.9</v>
      </c>
      <c r="L42" s="12">
        <f t="shared" si="2"/>
        <v>0.5016130759239689</v>
      </c>
    </row>
    <row r="43" spans="1:12" ht="49.5" customHeight="1">
      <c r="A43" s="8" t="s">
        <v>88</v>
      </c>
      <c r="B43" s="33"/>
      <c r="C43" s="49">
        <f t="shared" si="13"/>
        <v>1891</v>
      </c>
      <c r="D43" s="49"/>
      <c r="E43" s="49"/>
      <c r="F43" s="49">
        <v>1891</v>
      </c>
      <c r="G43" s="49">
        <f t="shared" si="14"/>
        <v>215.5</v>
      </c>
      <c r="H43" s="49"/>
      <c r="I43" s="49"/>
      <c r="J43" s="49">
        <v>215.5</v>
      </c>
      <c r="K43" s="49">
        <f t="shared" si="1"/>
        <v>-1675.5</v>
      </c>
      <c r="L43" s="12">
        <f t="shared" si="2"/>
        <v>11.396086726599682</v>
      </c>
    </row>
    <row r="44" spans="1:12" ht="49.5" customHeight="1">
      <c r="A44" s="8" t="s">
        <v>89</v>
      </c>
      <c r="B44" s="33"/>
      <c r="C44" s="49">
        <f t="shared" si="13"/>
        <v>250</v>
      </c>
      <c r="D44" s="49"/>
      <c r="E44" s="49"/>
      <c r="F44" s="49">
        <v>250</v>
      </c>
      <c r="G44" s="49">
        <f t="shared" si="14"/>
        <v>0</v>
      </c>
      <c r="H44" s="49"/>
      <c r="I44" s="49"/>
      <c r="J44" s="49"/>
      <c r="K44" s="49">
        <f t="shared" si="1"/>
        <v>-250</v>
      </c>
      <c r="L44" s="12">
        <f t="shared" si="2"/>
        <v>0</v>
      </c>
    </row>
    <row r="45" spans="1:12" ht="83.25" customHeight="1">
      <c r="A45" s="9" t="s">
        <v>96</v>
      </c>
      <c r="B45" s="33" t="s">
        <v>22</v>
      </c>
      <c r="C45" s="49">
        <f t="shared" si="13"/>
        <v>19700</v>
      </c>
      <c r="D45" s="49"/>
      <c r="E45" s="49">
        <v>9700</v>
      </c>
      <c r="F45" s="49">
        <v>10000</v>
      </c>
      <c r="G45" s="49">
        <f>H45+I45+J45</f>
        <v>22.6</v>
      </c>
      <c r="H45" s="49"/>
      <c r="I45" s="49"/>
      <c r="J45" s="49">
        <v>22.6</v>
      </c>
      <c r="K45" s="49">
        <f t="shared" si="1"/>
        <v>-19677.4</v>
      </c>
      <c r="L45" s="12">
        <f t="shared" si="2"/>
        <v>0.11472081218274113</v>
      </c>
    </row>
    <row r="46" spans="1:12" ht="50.25" customHeight="1">
      <c r="A46" s="8" t="s">
        <v>40</v>
      </c>
      <c r="B46" s="33"/>
      <c r="C46" s="49">
        <f t="shared" si="13"/>
        <v>1442</v>
      </c>
      <c r="D46" s="49"/>
      <c r="E46" s="49"/>
      <c r="F46" s="46">
        <v>1442</v>
      </c>
      <c r="G46" s="49">
        <f t="shared" si="14"/>
        <v>22.6</v>
      </c>
      <c r="H46" s="49"/>
      <c r="I46" s="49"/>
      <c r="J46" s="49">
        <v>22.6</v>
      </c>
      <c r="K46" s="49">
        <f t="shared" si="1"/>
        <v>-1419.4</v>
      </c>
      <c r="L46" s="12">
        <f t="shared" si="2"/>
        <v>1.5672676837725381</v>
      </c>
    </row>
    <row r="47" spans="1:12" ht="78.75" customHeight="1">
      <c r="A47" s="8" t="s">
        <v>41</v>
      </c>
      <c r="B47" s="33" t="s">
        <v>22</v>
      </c>
      <c r="C47" s="49">
        <f t="shared" si="13"/>
        <v>18000</v>
      </c>
      <c r="D47" s="49"/>
      <c r="E47" s="49"/>
      <c r="F47" s="49">
        <v>18000</v>
      </c>
      <c r="G47" s="49">
        <f t="shared" si="14"/>
        <v>18000</v>
      </c>
      <c r="H47" s="49"/>
      <c r="I47" s="49"/>
      <c r="J47" s="49">
        <v>18000</v>
      </c>
      <c r="K47" s="49">
        <f t="shared" si="1"/>
        <v>0</v>
      </c>
      <c r="L47" s="12">
        <f t="shared" si="2"/>
        <v>100</v>
      </c>
    </row>
    <row r="48" spans="1:12" ht="48.75" customHeight="1">
      <c r="A48" s="8" t="s">
        <v>39</v>
      </c>
      <c r="B48" s="33"/>
      <c r="C48" s="49">
        <f t="shared" si="13"/>
        <v>2413.3</v>
      </c>
      <c r="D48" s="49"/>
      <c r="E48" s="49"/>
      <c r="F48" s="49">
        <v>2413.3</v>
      </c>
      <c r="G48" s="49">
        <f>H48+I48+J48</f>
        <v>2413.3</v>
      </c>
      <c r="H48" s="49"/>
      <c r="I48" s="49"/>
      <c r="J48" s="49">
        <v>2413.3</v>
      </c>
      <c r="K48" s="49">
        <f t="shared" si="1"/>
        <v>0</v>
      </c>
      <c r="L48" s="12">
        <f t="shared" si="2"/>
        <v>100</v>
      </c>
    </row>
    <row r="49" spans="1:12" ht="129.75" customHeight="1">
      <c r="A49" s="8" t="s">
        <v>33</v>
      </c>
      <c r="B49" s="33" t="s">
        <v>22</v>
      </c>
      <c r="C49" s="49">
        <f t="shared" si="13"/>
        <v>10000</v>
      </c>
      <c r="D49" s="49"/>
      <c r="E49" s="49"/>
      <c r="F49" s="49">
        <v>10000</v>
      </c>
      <c r="G49" s="49">
        <f t="shared" si="14"/>
        <v>1587.6</v>
      </c>
      <c r="H49" s="49"/>
      <c r="I49" s="49"/>
      <c r="J49" s="49">
        <v>1587.6</v>
      </c>
      <c r="K49" s="49">
        <f t="shared" si="1"/>
        <v>-8412.4</v>
      </c>
      <c r="L49" s="12">
        <f t="shared" si="2"/>
        <v>15.875999999999998</v>
      </c>
    </row>
    <row r="50" spans="1:12" ht="48.75" customHeight="1">
      <c r="A50" s="8" t="s">
        <v>38</v>
      </c>
      <c r="B50" s="33" t="s">
        <v>22</v>
      </c>
      <c r="C50" s="49">
        <f t="shared" si="13"/>
        <v>1695.6</v>
      </c>
      <c r="D50" s="49"/>
      <c r="E50" s="49"/>
      <c r="F50" s="49">
        <v>1695.6</v>
      </c>
      <c r="G50" s="49">
        <f>H50+I50+J50</f>
        <v>1587.6</v>
      </c>
      <c r="H50" s="49"/>
      <c r="I50" s="49"/>
      <c r="J50" s="49">
        <v>1587.6</v>
      </c>
      <c r="K50" s="49">
        <f t="shared" si="1"/>
        <v>-108</v>
      </c>
      <c r="L50" s="12">
        <f t="shared" si="2"/>
        <v>93.63057324840764</v>
      </c>
    </row>
    <row r="51" spans="1:12" ht="40.5" customHeight="1">
      <c r="A51" s="8" t="s">
        <v>74</v>
      </c>
      <c r="B51" s="33"/>
      <c r="C51" s="49">
        <f t="shared" si="13"/>
        <v>250</v>
      </c>
      <c r="D51" s="49"/>
      <c r="E51" s="49"/>
      <c r="F51" s="49">
        <v>250</v>
      </c>
      <c r="G51" s="49">
        <f>H51+I51+J51</f>
        <v>0</v>
      </c>
      <c r="H51" s="49"/>
      <c r="I51" s="49"/>
      <c r="J51" s="49"/>
      <c r="K51" s="49">
        <f t="shared" si="1"/>
        <v>-250</v>
      </c>
      <c r="L51" s="12">
        <f t="shared" si="2"/>
        <v>0</v>
      </c>
    </row>
    <row r="52" spans="1:12" ht="126" customHeight="1">
      <c r="A52" s="8" t="s">
        <v>79</v>
      </c>
      <c r="B52" s="33" t="s">
        <v>22</v>
      </c>
      <c r="C52" s="49">
        <f t="shared" si="13"/>
        <v>10000</v>
      </c>
      <c r="D52" s="49"/>
      <c r="E52" s="49"/>
      <c r="F52" s="49">
        <v>10000</v>
      </c>
      <c r="G52" s="49">
        <f t="shared" si="14"/>
        <v>680</v>
      </c>
      <c r="H52" s="49"/>
      <c r="I52" s="49"/>
      <c r="J52" s="49">
        <v>680</v>
      </c>
      <c r="K52" s="49">
        <f t="shared" si="1"/>
        <v>-9320</v>
      </c>
      <c r="L52" s="12">
        <f t="shared" si="2"/>
        <v>6.800000000000001</v>
      </c>
    </row>
    <row r="53" spans="1:12" ht="48.75" customHeight="1">
      <c r="A53" s="8" t="s">
        <v>39</v>
      </c>
      <c r="B53" s="33"/>
      <c r="C53" s="49">
        <f t="shared" si="13"/>
        <v>799.6</v>
      </c>
      <c r="D53" s="49"/>
      <c r="E53" s="49"/>
      <c r="F53" s="49">
        <v>799.6</v>
      </c>
      <c r="G53" s="49">
        <f t="shared" si="14"/>
        <v>680</v>
      </c>
      <c r="H53" s="49"/>
      <c r="I53" s="49"/>
      <c r="J53" s="49">
        <v>680</v>
      </c>
      <c r="K53" s="49">
        <f t="shared" si="1"/>
        <v>-119.60000000000002</v>
      </c>
      <c r="L53" s="12">
        <f t="shared" si="2"/>
        <v>85.04252126063031</v>
      </c>
    </row>
    <row r="54" spans="1:12" ht="66.75" customHeight="1">
      <c r="A54" s="8" t="s">
        <v>67</v>
      </c>
      <c r="B54" s="33" t="s">
        <v>22</v>
      </c>
      <c r="C54" s="49">
        <f t="shared" si="13"/>
        <v>3000</v>
      </c>
      <c r="D54" s="49"/>
      <c r="E54" s="49"/>
      <c r="F54" s="49">
        <v>3000</v>
      </c>
      <c r="G54" s="49">
        <f>H54+I54+J54</f>
        <v>0</v>
      </c>
      <c r="H54" s="49"/>
      <c r="I54" s="49"/>
      <c r="J54" s="51"/>
      <c r="K54" s="49">
        <f t="shared" si="1"/>
        <v>-3000</v>
      </c>
      <c r="L54" s="12">
        <f t="shared" si="2"/>
        <v>0</v>
      </c>
    </row>
    <row r="55" spans="1:12" ht="29.25" customHeight="1">
      <c r="A55" s="10" t="s">
        <v>28</v>
      </c>
      <c r="B55" s="33"/>
      <c r="C55" s="49">
        <f aca="true" t="shared" si="15" ref="C55:J55">C56</f>
        <v>10300</v>
      </c>
      <c r="D55" s="49">
        <f t="shared" si="15"/>
        <v>0</v>
      </c>
      <c r="E55" s="49">
        <f t="shared" si="15"/>
        <v>10300</v>
      </c>
      <c r="F55" s="49">
        <f t="shared" si="15"/>
        <v>0</v>
      </c>
      <c r="G55" s="49">
        <f t="shared" si="14"/>
        <v>1772.6</v>
      </c>
      <c r="H55" s="49">
        <f t="shared" si="15"/>
        <v>0</v>
      </c>
      <c r="I55" s="49">
        <f t="shared" si="15"/>
        <v>1772.6</v>
      </c>
      <c r="J55" s="49">
        <f t="shared" si="15"/>
        <v>0</v>
      </c>
      <c r="K55" s="49">
        <f t="shared" si="1"/>
        <v>-8527.4</v>
      </c>
      <c r="L55" s="12">
        <f t="shared" si="2"/>
        <v>17.209708737864077</v>
      </c>
    </row>
    <row r="56" spans="1:12" ht="37.5" customHeight="1">
      <c r="A56" s="9" t="s">
        <v>56</v>
      </c>
      <c r="B56" s="33" t="s">
        <v>22</v>
      </c>
      <c r="C56" s="49">
        <f>D56+E56+F56</f>
        <v>10300</v>
      </c>
      <c r="D56" s="49"/>
      <c r="E56" s="49">
        <v>10300</v>
      </c>
      <c r="F56" s="49"/>
      <c r="G56" s="49">
        <f t="shared" si="14"/>
        <v>1772.6</v>
      </c>
      <c r="H56" s="49"/>
      <c r="I56" s="49">
        <v>1772.6</v>
      </c>
      <c r="J56" s="49"/>
      <c r="K56" s="49">
        <f t="shared" si="1"/>
        <v>-8527.4</v>
      </c>
      <c r="L56" s="12">
        <f t="shared" si="2"/>
        <v>17.209708737864077</v>
      </c>
    </row>
    <row r="57" spans="1:12" ht="35.25" customHeight="1">
      <c r="A57" s="6" t="s">
        <v>25</v>
      </c>
      <c r="B57" s="6"/>
      <c r="C57" s="50">
        <f>C58</f>
        <v>30939.2</v>
      </c>
      <c r="D57" s="50">
        <f aca="true" t="shared" si="16" ref="D57:J57">D58</f>
        <v>0</v>
      </c>
      <c r="E57" s="50">
        <f t="shared" si="16"/>
        <v>0</v>
      </c>
      <c r="F57" s="50">
        <f t="shared" si="16"/>
        <v>30939.2</v>
      </c>
      <c r="G57" s="50">
        <f t="shared" si="16"/>
        <v>8545.2</v>
      </c>
      <c r="H57" s="50">
        <f t="shared" si="16"/>
        <v>0</v>
      </c>
      <c r="I57" s="50">
        <f t="shared" si="16"/>
        <v>0</v>
      </c>
      <c r="J57" s="50">
        <f t="shared" si="16"/>
        <v>8545.2</v>
      </c>
      <c r="K57" s="50">
        <f t="shared" si="1"/>
        <v>-22394</v>
      </c>
      <c r="L57" s="13">
        <f t="shared" si="2"/>
        <v>27.61933081656927</v>
      </c>
    </row>
    <row r="58" spans="1:12" ht="27" customHeight="1">
      <c r="A58" s="7" t="s">
        <v>26</v>
      </c>
      <c r="B58" s="33"/>
      <c r="C58" s="44">
        <f>C59+C61+C63+C64+C65</f>
        <v>30939.2</v>
      </c>
      <c r="D58" s="44">
        <f aca="true" t="shared" si="17" ref="D58:J58">D59+D61+D63+D64+D65</f>
        <v>0</v>
      </c>
      <c r="E58" s="44">
        <f t="shared" si="17"/>
        <v>0</v>
      </c>
      <c r="F58" s="44">
        <f t="shared" si="17"/>
        <v>30939.2</v>
      </c>
      <c r="G58" s="44">
        <f t="shared" si="17"/>
        <v>8545.2</v>
      </c>
      <c r="H58" s="44">
        <f t="shared" si="17"/>
        <v>0</v>
      </c>
      <c r="I58" s="44">
        <f t="shared" si="17"/>
        <v>0</v>
      </c>
      <c r="J58" s="44">
        <f t="shared" si="17"/>
        <v>8545.2</v>
      </c>
      <c r="K58" s="44">
        <f t="shared" si="1"/>
        <v>-22394</v>
      </c>
      <c r="L58" s="31">
        <f t="shared" si="2"/>
        <v>27.61933081656927</v>
      </c>
    </row>
    <row r="59" spans="1:12" ht="81" customHeight="1">
      <c r="A59" s="41" t="s">
        <v>31</v>
      </c>
      <c r="B59" s="33" t="s">
        <v>22</v>
      </c>
      <c r="C59" s="49">
        <f aca="true" t="shared" si="18" ref="C59:C65">D59+E59+F59</f>
        <v>2767.5</v>
      </c>
      <c r="D59" s="49"/>
      <c r="E59" s="49"/>
      <c r="F59" s="49">
        <v>2767.5</v>
      </c>
      <c r="G59" s="49">
        <f>H59+I59+J59</f>
        <v>2767.5</v>
      </c>
      <c r="H59" s="49"/>
      <c r="I59" s="49"/>
      <c r="J59" s="49">
        <v>2767.5</v>
      </c>
      <c r="K59" s="49">
        <f t="shared" si="1"/>
        <v>0</v>
      </c>
      <c r="L59" s="12">
        <f t="shared" si="2"/>
        <v>100</v>
      </c>
    </row>
    <row r="60" spans="1:12" ht="51.75" customHeight="1">
      <c r="A60" s="8" t="s">
        <v>42</v>
      </c>
      <c r="B60" s="33"/>
      <c r="C60" s="49">
        <f t="shared" si="18"/>
        <v>2767.5</v>
      </c>
      <c r="D60" s="49"/>
      <c r="E60" s="49"/>
      <c r="F60" s="49">
        <v>2767.5</v>
      </c>
      <c r="G60" s="49">
        <f aca="true" t="shared" si="19" ref="G60:G65">H60+I60+J60</f>
        <v>2767.5</v>
      </c>
      <c r="H60" s="49"/>
      <c r="I60" s="49"/>
      <c r="J60" s="49">
        <v>2767.5</v>
      </c>
      <c r="K60" s="49">
        <f t="shared" si="1"/>
        <v>0</v>
      </c>
      <c r="L60" s="12">
        <f t="shared" si="2"/>
        <v>100</v>
      </c>
    </row>
    <row r="61" spans="1:12" ht="63.75" customHeight="1">
      <c r="A61" s="40" t="s">
        <v>32</v>
      </c>
      <c r="B61" s="33" t="s">
        <v>22</v>
      </c>
      <c r="C61" s="49">
        <f t="shared" si="18"/>
        <v>20531.9</v>
      </c>
      <c r="D61" s="49"/>
      <c r="E61" s="49"/>
      <c r="F61" s="49">
        <v>20531.9</v>
      </c>
      <c r="G61" s="49">
        <f t="shared" si="19"/>
        <v>1638.5</v>
      </c>
      <c r="H61" s="49"/>
      <c r="I61" s="49"/>
      <c r="J61" s="49">
        <v>1638.5</v>
      </c>
      <c r="K61" s="49">
        <f t="shared" si="1"/>
        <v>-18893.4</v>
      </c>
      <c r="L61" s="12">
        <f t="shared" si="2"/>
        <v>7.980264856150672</v>
      </c>
    </row>
    <row r="62" spans="1:12" ht="48" customHeight="1">
      <c r="A62" s="39" t="s">
        <v>43</v>
      </c>
      <c r="B62" s="33"/>
      <c r="C62" s="49">
        <f t="shared" si="18"/>
        <v>1880.9</v>
      </c>
      <c r="D62" s="49"/>
      <c r="E62" s="49"/>
      <c r="F62" s="49">
        <v>1880.9</v>
      </c>
      <c r="G62" s="49">
        <f t="shared" si="19"/>
        <v>1638.5</v>
      </c>
      <c r="H62" s="49"/>
      <c r="I62" s="49"/>
      <c r="J62" s="49">
        <v>1638.5</v>
      </c>
      <c r="K62" s="49">
        <f t="shared" si="1"/>
        <v>-242.4000000000001</v>
      </c>
      <c r="L62" s="12">
        <f t="shared" si="2"/>
        <v>87.11255250146206</v>
      </c>
    </row>
    <row r="63" spans="1:12" ht="87" customHeight="1">
      <c r="A63" s="39" t="s">
        <v>44</v>
      </c>
      <c r="B63" s="33" t="s">
        <v>22</v>
      </c>
      <c r="C63" s="49">
        <f t="shared" si="18"/>
        <v>1500</v>
      </c>
      <c r="D63" s="49"/>
      <c r="E63" s="49"/>
      <c r="F63" s="49">
        <v>1500</v>
      </c>
      <c r="G63" s="49">
        <f>H63+I63+J63</f>
        <v>0</v>
      </c>
      <c r="H63" s="49"/>
      <c r="I63" s="49"/>
      <c r="J63" s="49"/>
      <c r="K63" s="49">
        <f t="shared" si="1"/>
        <v>-1500</v>
      </c>
      <c r="L63" s="12">
        <f t="shared" si="2"/>
        <v>0</v>
      </c>
    </row>
    <row r="64" spans="1:12" ht="66.75" customHeight="1">
      <c r="A64" s="39" t="s">
        <v>65</v>
      </c>
      <c r="B64" s="33" t="s">
        <v>22</v>
      </c>
      <c r="C64" s="49">
        <f t="shared" si="18"/>
        <v>4139.2</v>
      </c>
      <c r="D64" s="49"/>
      <c r="E64" s="49"/>
      <c r="F64" s="49">
        <v>4139.2</v>
      </c>
      <c r="G64" s="49">
        <f t="shared" si="19"/>
        <v>4139.2</v>
      </c>
      <c r="H64" s="49"/>
      <c r="I64" s="49"/>
      <c r="J64" s="49">
        <v>4139.2</v>
      </c>
      <c r="K64" s="49">
        <f t="shared" si="1"/>
        <v>0</v>
      </c>
      <c r="L64" s="12">
        <f t="shared" si="2"/>
        <v>100</v>
      </c>
    </row>
    <row r="65" spans="1:12" ht="80.25" customHeight="1">
      <c r="A65" s="39" t="s">
        <v>59</v>
      </c>
      <c r="B65" s="33" t="s">
        <v>22</v>
      </c>
      <c r="C65" s="49">
        <f t="shared" si="18"/>
        <v>2000.6</v>
      </c>
      <c r="D65" s="49"/>
      <c r="E65" s="49"/>
      <c r="F65" s="49">
        <v>2000.6</v>
      </c>
      <c r="G65" s="49">
        <f t="shared" si="19"/>
        <v>0</v>
      </c>
      <c r="H65" s="49"/>
      <c r="I65" s="49"/>
      <c r="J65" s="49"/>
      <c r="K65" s="49">
        <f t="shared" si="1"/>
        <v>-2000.6</v>
      </c>
      <c r="L65" s="12">
        <f t="shared" si="2"/>
        <v>0</v>
      </c>
    </row>
    <row r="66" spans="1:12" s="5" customFormat="1" ht="33.75" customHeight="1">
      <c r="A66" s="6" t="s">
        <v>13</v>
      </c>
      <c r="B66" s="6"/>
      <c r="C66" s="50">
        <f aca="true" t="shared" si="20" ref="C66:J66">C9+C18+C31+C57</f>
        <v>810187.5999999999</v>
      </c>
      <c r="D66" s="50">
        <f t="shared" si="20"/>
        <v>41102.6</v>
      </c>
      <c r="E66" s="50">
        <f t="shared" si="20"/>
        <v>339494.89999999997</v>
      </c>
      <c r="F66" s="50">
        <f t="shared" si="20"/>
        <v>429590.10000000003</v>
      </c>
      <c r="G66" s="50">
        <f t="shared" si="20"/>
        <v>256004.5</v>
      </c>
      <c r="H66" s="50">
        <f t="shared" si="20"/>
        <v>0</v>
      </c>
      <c r="I66" s="50">
        <f t="shared" si="20"/>
        <v>45947.7</v>
      </c>
      <c r="J66" s="50">
        <f t="shared" si="20"/>
        <v>210056.80000000002</v>
      </c>
      <c r="K66" s="50">
        <f t="shared" si="1"/>
        <v>-554183.0999999999</v>
      </c>
      <c r="L66" s="13">
        <f t="shared" si="2"/>
        <v>31.598175533666527</v>
      </c>
    </row>
    <row r="68" spans="1:7" ht="17.25" customHeight="1">
      <c r="A68" s="55" t="s">
        <v>16</v>
      </c>
      <c r="F68" s="64" t="s">
        <v>78</v>
      </c>
      <c r="G68" s="64"/>
    </row>
    <row r="69" ht="33" customHeight="1">
      <c r="A69" s="1" t="s">
        <v>24</v>
      </c>
    </row>
    <row r="70" ht="15">
      <c r="B70" s="17"/>
    </row>
  </sheetData>
  <sheetProtection/>
  <mergeCells count="15">
    <mergeCell ref="F68:G68"/>
    <mergeCell ref="A1:L1"/>
    <mergeCell ref="A2:L2"/>
    <mergeCell ref="A3:F3"/>
    <mergeCell ref="A4:L4"/>
    <mergeCell ref="A5:A7"/>
    <mergeCell ref="B5:B7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1968503937007874" right="0.1968503937007874" top="0.5905511811023623" bottom="0.5905511811023623" header="0.3937007874015748" footer="0.3937007874015748"/>
  <pageSetup fitToHeight="5" fitToWidth="1" horizontalDpi="600" verticalDpi="600" orientation="landscape" paperSize="9" scale="64" r:id="rId1"/>
  <rowBreaks count="2" manualBreakCount="2">
    <brk id="28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1</cp:lastModifiedBy>
  <cp:lastPrinted>2012-11-02T09:16:20Z</cp:lastPrinted>
  <dcterms:created xsi:type="dcterms:W3CDTF">2007-01-23T06:19:47Z</dcterms:created>
  <dcterms:modified xsi:type="dcterms:W3CDTF">2012-11-02T09:18:56Z</dcterms:modified>
  <cp:category/>
  <cp:version/>
  <cp:contentType/>
  <cp:contentStatus/>
</cp:coreProperties>
</file>