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0"/>
  </bookViews>
  <sheets>
    <sheet name="на 01.12.2012г. (руб)" sheetId="1" r:id="rId1"/>
  </sheets>
  <definedNames>
    <definedName name="_xlnm.Print_Titles" localSheetId="0">'на 01.12.2012г. (руб)'!$5:$8</definedName>
    <definedName name="_xlnm.Print_Area" localSheetId="0">'на 01.12.2012г. (руб)'!$A$1:$L$50</definedName>
  </definedNames>
  <calcPr fullCalcOnLoad="1"/>
</workbook>
</file>

<file path=xl/sharedStrings.xml><?xml version="1.0" encoding="utf-8"?>
<sst xmlns="http://schemas.openxmlformats.org/spreadsheetml/2006/main" count="90" uniqueCount="59">
  <si>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</si>
  <si>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</si>
  <si>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</si>
  <si>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</si>
  <si>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</si>
  <si>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</si>
  <si>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</si>
  <si>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</si>
  <si>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</si>
  <si>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</si>
  <si>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</si>
  <si>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ИТОГО ЗА ГОД ПО АДРЕСНОЙ ИНВЕСТИЦИОННОЙ ПРОГРАММЕ</t>
  </si>
  <si>
    <t xml:space="preserve">     Жилищное хозяйство</t>
  </si>
  <si>
    <t>Наименование расходов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</si>
  <si>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</si>
  <si>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</si>
  <si>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</si>
  <si>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</si>
  <si>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Информация</t>
  </si>
  <si>
    <t>Главные распорядители и получатели средств бюджета</t>
  </si>
  <si>
    <t xml:space="preserve">УАиГ </t>
  </si>
  <si>
    <t>(рублей)</t>
  </si>
  <si>
    <t>Лукина С.А.    23-51-32</t>
  </si>
  <si>
    <t>ФИЗИЧЕСКАЯ КУЛЬТУРА И СПОРТ - ВСЕГО</t>
  </si>
  <si>
    <t xml:space="preserve">    Массовый спорт </t>
  </si>
  <si>
    <t>Дорожное хозяйство (дорожные фонды)</t>
  </si>
  <si>
    <t>Общее образование</t>
  </si>
  <si>
    <t xml:space="preserve">У ЖКХ, энергетики, транспорта и связи </t>
  </si>
  <si>
    <r>
      <t xml:space="preserve">Разработка проектно-сметной документации на два детских дошкольных учреждения     </t>
    </r>
    <r>
      <rPr>
        <b/>
        <i/>
        <sz val="12"/>
        <rFont val="Arial Cyr"/>
        <family val="0"/>
      </rPr>
      <t xml:space="preserve"> 07 01 1020102 003 226 </t>
    </r>
  </si>
  <si>
    <t>Н.Р. Чижанова</t>
  </si>
  <si>
    <t>об исполнении инвестиционной программы г.Чебоксары на 01.02.2013 года</t>
  </si>
  <si>
    <t>Кассовые расходы за январь 2013 года</t>
  </si>
  <si>
    <t>План на 2013 год</t>
  </si>
  <si>
    <r>
      <rPr>
        <sz val="12"/>
        <rFont val="Arial Cyr"/>
        <family val="0"/>
      </rPr>
      <t xml:space="preserve">Корректировка проектно-сметной документации объекта "Реконструкция Московского моста через реку Чебоксарка в г.Чебоксары" </t>
    </r>
    <r>
      <rPr>
        <b/>
        <i/>
        <sz val="12"/>
        <rFont val="Arial Cyr"/>
        <family val="0"/>
      </rPr>
      <t>04 09 1020102 413 530</t>
    </r>
  </si>
  <si>
    <r>
      <t xml:space="preserve">Реконструкция автомобильной дороги Базового проезда на участке от кольца на Президентском бульваре до                           пересечения с ул. Пристанционная г.Чебоксары </t>
    </r>
    <r>
      <rPr>
        <b/>
        <i/>
        <sz val="12"/>
        <rFont val="Arial Cyp"/>
        <family val="0"/>
      </rPr>
      <t xml:space="preserve"> 04 09 1020102 413 530</t>
    </r>
  </si>
  <si>
    <r>
      <t xml:space="preserve">Строительство транспортной развязки по Марпосадскому шоссе                                                                         </t>
    </r>
    <r>
      <rPr>
        <b/>
        <i/>
        <sz val="12"/>
        <rFont val="Arial Cyp"/>
        <family val="0"/>
      </rPr>
      <t xml:space="preserve">04 09 1020102 413 530                                                  </t>
    </r>
  </si>
  <si>
    <r>
      <t xml:space="preserve">Реконструкция автодороги по пр.И.Яковлева (от Привокзальной площади до кольца пр.9-ой Пятилетки)                              </t>
    </r>
    <r>
      <rPr>
        <b/>
        <i/>
        <sz val="12"/>
        <rFont val="Arial Cyp"/>
        <family val="0"/>
      </rPr>
      <t>04 09 1020102 413 530</t>
    </r>
  </si>
  <si>
    <r>
      <t xml:space="preserve">Строительство автомобильной дороги по Лапсарскому проезду г. Чебоксары                      </t>
    </r>
    <r>
      <rPr>
        <b/>
        <sz val="12"/>
        <rFont val="Arial Cyp"/>
        <family val="0"/>
      </rPr>
      <t xml:space="preserve">  </t>
    </r>
    <r>
      <rPr>
        <b/>
        <i/>
        <sz val="12"/>
        <rFont val="Arial Cyp"/>
        <family val="0"/>
      </rPr>
      <t>04 09 1020102 413 530</t>
    </r>
  </si>
  <si>
    <r>
      <t xml:space="preserve">Строительство автомобильной дороги, соединяющей Юго - Западный район г. Чебоксары д. Яуши Чебоксарского района  </t>
    </r>
    <r>
      <rPr>
        <b/>
        <i/>
        <sz val="12"/>
        <rFont val="Arial Cyp"/>
        <family val="0"/>
      </rPr>
      <t>04 09 1020102 413 530</t>
    </r>
  </si>
  <si>
    <r>
      <t xml:space="preserve">Разработка ПСД на строительство новых дорог  </t>
    </r>
    <r>
      <rPr>
        <b/>
        <i/>
        <sz val="12"/>
        <rFont val="Arial Cyp"/>
        <family val="0"/>
      </rPr>
      <t xml:space="preserve">  04 09 1020102 413 530</t>
    </r>
  </si>
  <si>
    <r>
      <t xml:space="preserve">Разработка проекта генерального плана Чебоксарского городского округа                              </t>
    </r>
    <r>
      <rPr>
        <b/>
        <i/>
        <sz val="12"/>
        <rFont val="Arial Cyp"/>
        <family val="0"/>
      </rPr>
      <t>04 12 1020102 411 226</t>
    </r>
  </si>
  <si>
    <r>
      <t xml:space="preserve">Приобретение жилья  для граждан по решению судов  </t>
    </r>
    <r>
      <rPr>
        <b/>
        <i/>
        <sz val="12"/>
        <rFont val="Arial Cyr"/>
        <family val="0"/>
      </rPr>
      <t>05 01 1020102 411 310</t>
    </r>
  </si>
  <si>
    <r>
      <t xml:space="preserve">Переселение граждан из ветхого и аварийного жилого фонда                                                     </t>
    </r>
    <r>
      <rPr>
        <b/>
        <i/>
        <sz val="12"/>
        <rFont val="Arial Cyr"/>
        <family val="0"/>
      </rPr>
      <t>0501 0980202 411 310</t>
    </r>
  </si>
  <si>
    <r>
      <t xml:space="preserve">Полигон твердых бытовых отходов (Чувашская Республика г.Новочебоксарск, ул.Промышленная)  </t>
    </r>
    <r>
      <rPr>
        <b/>
        <i/>
        <sz val="12"/>
        <rFont val="Arial Cyr"/>
        <family val="0"/>
      </rPr>
      <t>05 02 5224204 411 310</t>
    </r>
  </si>
  <si>
    <r>
      <t xml:space="preserve">Разработка ПСД на строительство очистных сооружений ливневых стоков                </t>
    </r>
    <r>
      <rPr>
        <b/>
        <i/>
        <sz val="12"/>
        <rFont val="Arial Cyr"/>
        <family val="0"/>
      </rPr>
      <t>05 02 1020102 411 226</t>
    </r>
  </si>
  <si>
    <r>
      <t xml:space="preserve"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   </t>
    </r>
    <r>
      <rPr>
        <b/>
        <i/>
        <sz val="12"/>
        <rFont val="Arial Cyr"/>
        <family val="0"/>
      </rPr>
      <t>05 02 1020102 411 310</t>
    </r>
  </si>
  <si>
    <r>
      <t xml:space="preserve">Реконструкция шахтного коллектора глубокого заложения "Университет"                    </t>
    </r>
    <r>
      <rPr>
        <b/>
        <i/>
        <sz val="12"/>
        <rFont val="Arial Cyr"/>
        <family val="0"/>
      </rPr>
      <t xml:space="preserve"> 05 02 1020102 411 310</t>
    </r>
  </si>
  <si>
    <r>
      <t xml:space="preserve">Строительство дошкольного образовательного учреждения, поз. 8 в микрорайоне "Волжский-2" СЗР г. Чебоксары  (детсад на 150 мест)                  </t>
    </r>
    <r>
      <rPr>
        <b/>
        <i/>
        <sz val="12"/>
        <rFont val="Arial Cyr"/>
        <family val="0"/>
      </rPr>
      <t xml:space="preserve"> 07 01 5225238 411 310       </t>
    </r>
    <r>
      <rPr>
        <sz val="12"/>
        <rFont val="Arial Cyr"/>
        <family val="0"/>
      </rPr>
      <t xml:space="preserve">                                                 </t>
    </r>
  </si>
  <si>
    <r>
      <t xml:space="preserve">Строительство дошкольного образовательного учреждения поз.9 в микрорайоне № 8 Юго - Западного района  г. Чебоксары (детский сад на 240 мест)                  </t>
    </r>
    <r>
      <rPr>
        <b/>
        <i/>
        <sz val="12"/>
        <rFont val="Arial Cyr"/>
        <family val="0"/>
      </rPr>
      <t xml:space="preserve">  0701 5225237 411 310</t>
    </r>
  </si>
  <si>
    <r>
      <t xml:space="preserve">Строительство дошкольного образовательного учреждения по ул. Глеба Ильенко в микрорайоне "Волжский-3" г. Чебоксары   </t>
    </r>
    <r>
      <rPr>
        <b/>
        <i/>
        <sz val="12"/>
        <rFont val="Arial Cyr"/>
        <family val="0"/>
      </rPr>
      <t>07 01 1020102 411 310</t>
    </r>
  </si>
  <si>
    <r>
      <t xml:space="preserve">Реконструкция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</t>
    </r>
    <r>
      <rPr>
        <b/>
        <i/>
        <sz val="12"/>
        <rFont val="Arial Cyr"/>
        <family val="0"/>
      </rPr>
      <t>07 01 1020102 411 310</t>
    </r>
  </si>
  <si>
    <r>
      <t xml:space="preserve">Строительство дошкольного образовательного учреждения, г. Чебоксары ул. Гладкова на 235 мест   </t>
    </r>
    <r>
      <rPr>
        <b/>
        <i/>
        <sz val="12"/>
        <rFont val="Arial Cyr"/>
        <family val="0"/>
      </rPr>
      <t xml:space="preserve">                                         07 01 1020102 411 310</t>
    </r>
  </si>
  <si>
    <r>
      <t xml:space="preserve">Строительство детского дошкольного учреждения на 215 мест позиция 26 в VI микрорайоне Центральной части города Чебоксары     </t>
    </r>
    <r>
      <rPr>
        <b/>
        <i/>
        <sz val="12"/>
        <rFont val="Arial Cyr"/>
        <family val="0"/>
      </rPr>
      <t xml:space="preserve"> 07 01 1020102 411 310</t>
    </r>
  </si>
  <si>
    <r>
      <t xml:space="preserve">Реконструкция детского дошкольного образовательного учреждения по Московскому проспекту, 38а (МВД)                    </t>
    </r>
    <r>
      <rPr>
        <b/>
        <i/>
        <sz val="12"/>
        <rFont val="Arial Cyr"/>
        <family val="0"/>
      </rPr>
      <t xml:space="preserve">  07 01 1020102 411 310</t>
    </r>
  </si>
  <si>
    <r>
      <t xml:space="preserve">Строительство спортивного зала с тиром в МАОУ «Гимназия №5» г.Чебоксары                        </t>
    </r>
    <r>
      <rPr>
        <b/>
        <i/>
        <sz val="12"/>
        <rFont val="Arial Cyr"/>
        <family val="0"/>
      </rPr>
      <t xml:space="preserve"> 07 02 1020102 411 310</t>
    </r>
  </si>
  <si>
    <r>
      <t xml:space="preserve">Строительство спортивного зала с теплым переходом Лицей №3                                                </t>
    </r>
    <r>
      <rPr>
        <b/>
        <i/>
        <sz val="12"/>
        <rFont val="Arial Cyr"/>
        <family val="0"/>
      </rPr>
      <t xml:space="preserve"> 07 02 1020102 411 </t>
    </r>
  </si>
  <si>
    <r>
      <t xml:space="preserve">в том числе:                                                                                                                         разработка проектно - сметной документации   </t>
    </r>
    <r>
      <rPr>
        <b/>
        <i/>
        <sz val="12"/>
        <rFont val="Arial Cyr"/>
        <family val="0"/>
      </rPr>
      <t>07 02 1020102 411 226</t>
    </r>
  </si>
  <si>
    <r>
      <t xml:space="preserve">Строительство физкультурно- оздоровительного комплекса по ул. Гагарина в г.Чебоксары                                   </t>
    </r>
    <r>
      <rPr>
        <b/>
        <i/>
        <sz val="12"/>
        <rFont val="Arial"/>
        <family val="2"/>
      </rPr>
      <t>11 02 1020102 411 310</t>
    </r>
  </si>
  <si>
    <r>
      <t xml:space="preserve">Разработка проектно-сметной докуметации на строительство физкультурно-оздоровительного комплекса по Эгерскому бульвару в г.Чебоксары                                                                          </t>
    </r>
    <r>
      <rPr>
        <b/>
        <i/>
        <sz val="12"/>
        <rFont val="Arial Cyr"/>
        <family val="0"/>
      </rPr>
      <t>11 02 1020102 411 310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</si>
</sst>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1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9"/>
      <name val="Arial Cyp"/>
      <family val="0"/>
    </font>
    <font>
      <b/>
      <sz val="12"/>
      <name val="Arial Cyp"/>
      <family val="0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vertical="center" wrapText="1"/>
    </xf>
    <xf numFmtId="0" fontId="0" fillId="24" borderId="0" xfId="0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right"/>
    </xf>
    <xf numFmtId="164" fontId="3" fillId="25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/>
    </xf>
    <xf numFmtId="4" fontId="3" fillId="25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 horizontal="center"/>
    </xf>
    <xf numFmtId="4" fontId="1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 horizontal="right"/>
    </xf>
    <xf numFmtId="4" fontId="3" fillId="24" borderId="10" xfId="0" applyNumberFormat="1" applyFont="1" applyFill="1" applyBorder="1" applyAlignment="1">
      <alignment horizontal="right"/>
    </xf>
    <xf numFmtId="4" fontId="3" fillId="25" borderId="10" xfId="0" applyNumberFormat="1" applyFont="1" applyFill="1" applyBorder="1" applyAlignment="1">
      <alignment horizontal="right"/>
    </xf>
    <xf numFmtId="164" fontId="3" fillId="25" borderId="10" xfId="0" applyNumberFormat="1" applyFont="1" applyFill="1" applyBorder="1" applyAlignment="1">
      <alignment/>
    </xf>
    <xf numFmtId="164" fontId="3" fillId="24" borderId="10" xfId="0" applyNumberFormat="1" applyFont="1" applyFill="1" applyBorder="1" applyAlignment="1">
      <alignment/>
    </xf>
    <xf numFmtId="4" fontId="3" fillId="25" borderId="10" xfId="0" applyNumberFormat="1" applyFont="1" applyFill="1" applyBorder="1" applyAlignment="1">
      <alignment horizontal="center"/>
    </xf>
    <xf numFmtId="164" fontId="3" fillId="24" borderId="10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0" fontId="13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wrapText="1"/>
    </xf>
    <xf numFmtId="0" fontId="0" fillId="24" borderId="11" xfId="0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showZeros="0" tabSelected="1" view="pageBreakPreview" zoomScale="75" zoomScaleSheetLayoutView="75" zoomScalePageLayoutView="0" workbookViewId="0" topLeftCell="A1">
      <pane xSplit="1" ySplit="8" topLeftCell="E9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A2" sqref="A2:L2"/>
    </sheetView>
  </sheetViews>
  <sheetFormatPr defaultColWidth="9.1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10.1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" customHeight="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ht="15.75" customHeight="1">
      <c r="A3" s="42"/>
      <c r="B3" s="42"/>
      <c r="C3" s="42"/>
      <c r="D3" s="42"/>
      <c r="E3" s="42"/>
      <c r="F3" s="42"/>
      <c r="G3" s="16"/>
      <c r="H3" s="16"/>
      <c r="I3" s="16"/>
      <c r="J3" s="16"/>
      <c r="K3" s="16"/>
      <c r="L3" s="2"/>
      <c r="M3" s="2"/>
      <c r="N3" s="2"/>
    </row>
    <row r="4" spans="1:28" ht="12" customHeight="1">
      <c r="A4" s="43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44" t="s">
        <v>13</v>
      </c>
      <c r="B5" s="45" t="s">
        <v>19</v>
      </c>
      <c r="C5" s="48" t="s">
        <v>32</v>
      </c>
      <c r="D5" s="48"/>
      <c r="E5" s="48"/>
      <c r="F5" s="48"/>
      <c r="G5" s="49" t="s">
        <v>31</v>
      </c>
      <c r="H5" s="50"/>
      <c r="I5" s="50"/>
      <c r="J5" s="51"/>
      <c r="K5" s="45" t="s">
        <v>15</v>
      </c>
      <c r="L5" s="52" t="s">
        <v>17</v>
      </c>
    </row>
    <row r="6" spans="1:12" ht="29.25" customHeight="1">
      <c r="A6" s="44"/>
      <c r="B6" s="46"/>
      <c r="C6" s="48" t="s">
        <v>1</v>
      </c>
      <c r="D6" s="48" t="s">
        <v>2</v>
      </c>
      <c r="E6" s="48"/>
      <c r="F6" s="48"/>
      <c r="G6" s="54" t="s">
        <v>1</v>
      </c>
      <c r="H6" s="49" t="s">
        <v>2</v>
      </c>
      <c r="I6" s="50"/>
      <c r="J6" s="51"/>
      <c r="K6" s="47"/>
      <c r="L6" s="53"/>
    </row>
    <row r="7" spans="1:12" ht="39.75" customHeight="1">
      <c r="A7" s="44"/>
      <c r="B7" s="47"/>
      <c r="C7" s="48"/>
      <c r="D7" s="19" t="s">
        <v>3</v>
      </c>
      <c r="E7" s="19" t="s">
        <v>4</v>
      </c>
      <c r="F7" s="19" t="s">
        <v>5</v>
      </c>
      <c r="G7" s="55"/>
      <c r="H7" s="19" t="s">
        <v>3</v>
      </c>
      <c r="I7" s="19" t="s">
        <v>4</v>
      </c>
      <c r="J7" s="19" t="s">
        <v>5</v>
      </c>
      <c r="K7" s="19" t="s">
        <v>16</v>
      </c>
      <c r="L7" s="19" t="s">
        <v>16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9">
        <v>12</v>
      </c>
    </row>
    <row r="9" spans="1:12" ht="18.75" customHeight="1">
      <c r="A9" s="11" t="s">
        <v>8</v>
      </c>
      <c r="B9" s="11"/>
      <c r="C9" s="21">
        <f>C10+C18</f>
        <v>73000000</v>
      </c>
      <c r="D9" s="21">
        <f aca="true" t="shared" si="0" ref="D9:J9">D10+D18</f>
        <v>0</v>
      </c>
      <c r="E9" s="21">
        <f t="shared" si="0"/>
        <v>0</v>
      </c>
      <c r="F9" s="21">
        <f t="shared" si="0"/>
        <v>73000000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30">
        <f aca="true" t="shared" si="1" ref="K9:K47">G9-C9</f>
        <v>-73000000</v>
      </c>
      <c r="L9" s="28">
        <f aca="true" t="shared" si="2" ref="L9:L47">G9/C9*100</f>
        <v>0</v>
      </c>
    </row>
    <row r="10" spans="1:12" ht="21" customHeight="1">
      <c r="A10" s="7" t="s">
        <v>25</v>
      </c>
      <c r="B10" s="18"/>
      <c r="C10" s="26">
        <f>C11+C12+C13+C14+C15+C16+C17</f>
        <v>63000000</v>
      </c>
      <c r="D10" s="26">
        <f aca="true" t="shared" si="3" ref="D10:J10">D11+D12+D13+D14+D15+D16+D17</f>
        <v>0</v>
      </c>
      <c r="E10" s="26">
        <f t="shared" si="3"/>
        <v>0</v>
      </c>
      <c r="F10" s="26">
        <f t="shared" si="3"/>
        <v>63000000</v>
      </c>
      <c r="G10" s="26">
        <f t="shared" si="3"/>
        <v>0</v>
      </c>
      <c r="H10" s="26">
        <f t="shared" si="3"/>
        <v>0</v>
      </c>
      <c r="I10" s="26">
        <f t="shared" si="3"/>
        <v>0</v>
      </c>
      <c r="J10" s="26">
        <f t="shared" si="3"/>
        <v>0</v>
      </c>
      <c r="K10" s="22">
        <f t="shared" si="1"/>
        <v>-63000000</v>
      </c>
      <c r="L10" s="29">
        <f t="shared" si="2"/>
        <v>0</v>
      </c>
    </row>
    <row r="11" spans="1:12" ht="66.75" customHeight="1">
      <c r="A11" s="37" t="s">
        <v>33</v>
      </c>
      <c r="B11" s="38" t="s">
        <v>27</v>
      </c>
      <c r="C11" s="25">
        <f aca="true" t="shared" si="4" ref="C11:C17">D11+E11+F11</f>
        <v>18000000</v>
      </c>
      <c r="D11" s="25"/>
      <c r="E11" s="25"/>
      <c r="F11" s="25">
        <v>18000000</v>
      </c>
      <c r="G11" s="25">
        <f>H11+I11+J11</f>
        <v>0</v>
      </c>
      <c r="H11" s="25"/>
      <c r="I11" s="25"/>
      <c r="J11" s="25"/>
      <c r="K11" s="20">
        <f t="shared" si="1"/>
        <v>-18000000</v>
      </c>
      <c r="L11" s="4">
        <f t="shared" si="2"/>
        <v>0</v>
      </c>
    </row>
    <row r="12" spans="1:12" ht="78" customHeight="1">
      <c r="A12" s="15" t="s">
        <v>34</v>
      </c>
      <c r="B12" s="38" t="s">
        <v>27</v>
      </c>
      <c r="C12" s="23">
        <f t="shared" si="4"/>
        <v>9000000</v>
      </c>
      <c r="D12" s="23"/>
      <c r="E12" s="23"/>
      <c r="F12" s="23">
        <v>9000000</v>
      </c>
      <c r="G12" s="23">
        <f>H12+I12+J12</f>
        <v>0</v>
      </c>
      <c r="H12" s="23"/>
      <c r="I12" s="23"/>
      <c r="J12" s="23"/>
      <c r="K12" s="20">
        <f t="shared" si="1"/>
        <v>-9000000</v>
      </c>
      <c r="L12" s="4">
        <f t="shared" si="2"/>
        <v>0</v>
      </c>
    </row>
    <row r="13" spans="1:12" ht="51" customHeight="1">
      <c r="A13" s="15" t="s">
        <v>35</v>
      </c>
      <c r="B13" s="38" t="s">
        <v>27</v>
      </c>
      <c r="C13" s="23">
        <f t="shared" si="4"/>
        <v>2000000</v>
      </c>
      <c r="D13" s="23"/>
      <c r="E13" s="23"/>
      <c r="F13" s="23">
        <v>2000000</v>
      </c>
      <c r="G13" s="23">
        <f>H13+I13+J13</f>
        <v>0</v>
      </c>
      <c r="H13" s="23"/>
      <c r="I13" s="23"/>
      <c r="J13" s="23"/>
      <c r="K13" s="20">
        <f t="shared" si="1"/>
        <v>-2000000</v>
      </c>
      <c r="L13" s="4">
        <f t="shared" si="2"/>
        <v>0</v>
      </c>
    </row>
    <row r="14" spans="1:12" ht="62.25" customHeight="1">
      <c r="A14" s="15" t="s">
        <v>36</v>
      </c>
      <c r="B14" s="38" t="s">
        <v>27</v>
      </c>
      <c r="C14" s="23">
        <f t="shared" si="4"/>
        <v>15000000</v>
      </c>
      <c r="D14" s="23"/>
      <c r="E14" s="23"/>
      <c r="F14" s="23">
        <v>15000000</v>
      </c>
      <c r="G14" s="23">
        <f>H14+I14+J14</f>
        <v>0</v>
      </c>
      <c r="H14" s="23"/>
      <c r="I14" s="23"/>
      <c r="J14" s="23"/>
      <c r="K14" s="20">
        <f t="shared" si="1"/>
        <v>-15000000</v>
      </c>
      <c r="L14" s="4">
        <f t="shared" si="2"/>
        <v>0</v>
      </c>
    </row>
    <row r="15" spans="1:12" ht="60.75" customHeight="1">
      <c r="A15" s="15" t="s">
        <v>37</v>
      </c>
      <c r="B15" s="38" t="s">
        <v>27</v>
      </c>
      <c r="C15" s="23">
        <f t="shared" si="4"/>
        <v>2000000</v>
      </c>
      <c r="D15" s="23"/>
      <c r="E15" s="23"/>
      <c r="F15" s="23">
        <v>2000000</v>
      </c>
      <c r="G15" s="23">
        <f>H15+I15+J15</f>
        <v>0</v>
      </c>
      <c r="H15" s="23"/>
      <c r="I15" s="23"/>
      <c r="J15" s="23"/>
      <c r="K15" s="20"/>
      <c r="L15" s="4"/>
    </row>
    <row r="16" spans="1:12" ht="63.75" customHeight="1">
      <c r="A16" s="15" t="s">
        <v>38</v>
      </c>
      <c r="B16" s="38" t="s">
        <v>27</v>
      </c>
      <c r="C16" s="23">
        <f t="shared" si="4"/>
        <v>2000000</v>
      </c>
      <c r="D16" s="23"/>
      <c r="E16" s="23"/>
      <c r="F16" s="23">
        <v>2000000</v>
      </c>
      <c r="G16" s="23"/>
      <c r="H16" s="23"/>
      <c r="I16" s="23"/>
      <c r="J16" s="23"/>
      <c r="K16" s="20"/>
      <c r="L16" s="4"/>
    </row>
    <row r="17" spans="1:12" ht="56.25" customHeight="1">
      <c r="A17" s="15" t="s">
        <v>39</v>
      </c>
      <c r="B17" s="38" t="s">
        <v>27</v>
      </c>
      <c r="C17" s="23">
        <f t="shared" si="4"/>
        <v>15000000</v>
      </c>
      <c r="D17" s="23"/>
      <c r="E17" s="23"/>
      <c r="F17" s="23">
        <v>15000000</v>
      </c>
      <c r="G17" s="23"/>
      <c r="H17" s="23"/>
      <c r="I17" s="23"/>
      <c r="J17" s="23"/>
      <c r="K17" s="20"/>
      <c r="L17" s="4"/>
    </row>
    <row r="18" spans="1:12" ht="39" customHeight="1">
      <c r="A18" s="35" t="s">
        <v>0</v>
      </c>
      <c r="B18" s="38"/>
      <c r="C18" s="23">
        <f>C19</f>
        <v>10000000</v>
      </c>
      <c r="D18" s="23">
        <f aca="true" t="shared" si="5" ref="D18:J18">D19</f>
        <v>0</v>
      </c>
      <c r="E18" s="23">
        <f t="shared" si="5"/>
        <v>0</v>
      </c>
      <c r="F18" s="23">
        <f t="shared" si="5"/>
        <v>10000000</v>
      </c>
      <c r="G18" s="23">
        <f t="shared" si="5"/>
        <v>0</v>
      </c>
      <c r="H18" s="23">
        <f t="shared" si="5"/>
        <v>0</v>
      </c>
      <c r="I18" s="23">
        <f t="shared" si="5"/>
        <v>0</v>
      </c>
      <c r="J18" s="23">
        <f t="shared" si="5"/>
        <v>0</v>
      </c>
      <c r="K18" s="20"/>
      <c r="L18" s="4"/>
    </row>
    <row r="19" spans="1:12" ht="48.75" customHeight="1">
      <c r="A19" s="15" t="s">
        <v>40</v>
      </c>
      <c r="B19" s="33" t="s">
        <v>20</v>
      </c>
      <c r="C19" s="23">
        <f>D19+E19+F19</f>
        <v>10000000</v>
      </c>
      <c r="D19" s="23"/>
      <c r="E19" s="23"/>
      <c r="F19" s="23">
        <v>10000000</v>
      </c>
      <c r="G19" s="23"/>
      <c r="H19" s="23"/>
      <c r="I19" s="23"/>
      <c r="J19" s="23"/>
      <c r="K19" s="20"/>
      <c r="L19" s="4"/>
    </row>
    <row r="20" spans="1:12" ht="30.75" customHeight="1">
      <c r="A20" s="6" t="s">
        <v>9</v>
      </c>
      <c r="B20" s="6"/>
      <c r="C20" s="21">
        <f aca="true" t="shared" si="6" ref="C20:J20">C21+C24</f>
        <v>123000000</v>
      </c>
      <c r="D20" s="21">
        <f t="shared" si="6"/>
        <v>0</v>
      </c>
      <c r="E20" s="21">
        <f t="shared" si="6"/>
        <v>35000000</v>
      </c>
      <c r="F20" s="21">
        <f t="shared" si="6"/>
        <v>88000000</v>
      </c>
      <c r="G20" s="21">
        <f t="shared" si="6"/>
        <v>0</v>
      </c>
      <c r="H20" s="21">
        <f t="shared" si="6"/>
        <v>0</v>
      </c>
      <c r="I20" s="21">
        <f t="shared" si="6"/>
        <v>0</v>
      </c>
      <c r="J20" s="21">
        <f t="shared" si="6"/>
        <v>0</v>
      </c>
      <c r="K20" s="30">
        <f t="shared" si="1"/>
        <v>-123000000</v>
      </c>
      <c r="L20" s="28">
        <f t="shared" si="2"/>
        <v>0</v>
      </c>
    </row>
    <row r="21" spans="1:12" ht="15.75" customHeight="1">
      <c r="A21" s="7" t="s">
        <v>12</v>
      </c>
      <c r="B21" s="18"/>
      <c r="C21" s="24">
        <f>C22+C23</f>
        <v>50000000</v>
      </c>
      <c r="D21" s="24">
        <f aca="true" t="shared" si="7" ref="D21:J21">D22+D23</f>
        <v>0</v>
      </c>
      <c r="E21" s="24">
        <f t="shared" si="7"/>
        <v>0</v>
      </c>
      <c r="F21" s="24">
        <f t="shared" si="7"/>
        <v>50000000</v>
      </c>
      <c r="G21" s="24">
        <f t="shared" si="7"/>
        <v>0</v>
      </c>
      <c r="H21" s="24">
        <f t="shared" si="7"/>
        <v>0</v>
      </c>
      <c r="I21" s="24">
        <f t="shared" si="7"/>
        <v>0</v>
      </c>
      <c r="J21" s="24">
        <f t="shared" si="7"/>
        <v>0</v>
      </c>
      <c r="K21" s="22">
        <f t="shared" si="1"/>
        <v>-50000000</v>
      </c>
      <c r="L21" s="29">
        <f t="shared" si="2"/>
        <v>0</v>
      </c>
    </row>
    <row r="22" spans="1:12" ht="34.5" customHeight="1">
      <c r="A22" s="9" t="s">
        <v>41</v>
      </c>
      <c r="B22" s="33" t="s">
        <v>20</v>
      </c>
      <c r="C22" s="23">
        <f>D22+E22+F22</f>
        <v>30000000</v>
      </c>
      <c r="D22" s="23"/>
      <c r="E22" s="23"/>
      <c r="F22" s="23">
        <v>30000000</v>
      </c>
      <c r="G22" s="23">
        <f>H22+I22+J22</f>
        <v>0</v>
      </c>
      <c r="H22" s="23"/>
      <c r="I22" s="23"/>
      <c r="J22" s="23"/>
      <c r="K22" s="20">
        <f t="shared" si="1"/>
        <v>-30000000</v>
      </c>
      <c r="L22" s="4">
        <f t="shared" si="2"/>
        <v>0</v>
      </c>
    </row>
    <row r="23" spans="1:12" ht="50.25" customHeight="1">
      <c r="A23" s="9" t="s">
        <v>42</v>
      </c>
      <c r="B23" s="33" t="s">
        <v>20</v>
      </c>
      <c r="C23" s="23">
        <f>D23+E23+F23</f>
        <v>20000000</v>
      </c>
      <c r="D23" s="23"/>
      <c r="E23" s="23"/>
      <c r="F23" s="23">
        <v>20000000</v>
      </c>
      <c r="G23" s="23">
        <f>H23+I23</f>
        <v>0</v>
      </c>
      <c r="H23" s="23"/>
      <c r="I23" s="23"/>
      <c r="J23" s="23"/>
      <c r="K23" s="20">
        <f t="shared" si="1"/>
        <v>-20000000</v>
      </c>
      <c r="L23" s="4">
        <f t="shared" si="2"/>
        <v>0</v>
      </c>
    </row>
    <row r="24" spans="1:12" ht="16.5" customHeight="1">
      <c r="A24" s="7" t="s">
        <v>6</v>
      </c>
      <c r="B24" s="18"/>
      <c r="C24" s="24">
        <f>C25+C26+C27+C28</f>
        <v>73000000</v>
      </c>
      <c r="D24" s="24">
        <f aca="true" t="shared" si="8" ref="D24:J24">D25+D26+D27+D28</f>
        <v>0</v>
      </c>
      <c r="E24" s="24">
        <f t="shared" si="8"/>
        <v>35000000</v>
      </c>
      <c r="F24" s="24">
        <f t="shared" si="8"/>
        <v>38000000</v>
      </c>
      <c r="G24" s="24">
        <f t="shared" si="8"/>
        <v>0</v>
      </c>
      <c r="H24" s="24">
        <f t="shared" si="8"/>
        <v>0</v>
      </c>
      <c r="I24" s="24">
        <f t="shared" si="8"/>
        <v>0</v>
      </c>
      <c r="J24" s="24">
        <f t="shared" si="8"/>
        <v>0</v>
      </c>
      <c r="K24" s="20">
        <f t="shared" si="1"/>
        <v>-73000000</v>
      </c>
      <c r="L24" s="4">
        <f t="shared" si="2"/>
        <v>0</v>
      </c>
    </row>
    <row r="25" spans="1:12" ht="51.75" customHeight="1">
      <c r="A25" s="8" t="s">
        <v>44</v>
      </c>
      <c r="B25" s="33" t="s">
        <v>20</v>
      </c>
      <c r="C25" s="24">
        <f>D25+E25+F25</f>
        <v>1000000</v>
      </c>
      <c r="D25" s="24"/>
      <c r="E25" s="24"/>
      <c r="F25" s="24">
        <v>1000000</v>
      </c>
      <c r="G25" s="24">
        <f>H25+I25+J25</f>
        <v>0</v>
      </c>
      <c r="H25" s="24"/>
      <c r="I25" s="24"/>
      <c r="J25" s="24"/>
      <c r="K25" s="20"/>
      <c r="L25" s="4"/>
    </row>
    <row r="26" spans="1:12" ht="57.75" customHeight="1">
      <c r="A26" s="8" t="s">
        <v>46</v>
      </c>
      <c r="B26" s="33" t="s">
        <v>20</v>
      </c>
      <c r="C26" s="24">
        <f>D26+E26+F26</f>
        <v>1000000</v>
      </c>
      <c r="D26" s="24"/>
      <c r="E26" s="24"/>
      <c r="F26" s="24">
        <v>1000000</v>
      </c>
      <c r="G26" s="24">
        <f>H26+I26+J26</f>
        <v>0</v>
      </c>
      <c r="H26" s="24"/>
      <c r="I26" s="24"/>
      <c r="J26" s="24"/>
      <c r="K26" s="20"/>
      <c r="L26" s="4"/>
    </row>
    <row r="27" spans="1:12" ht="100.5" customHeight="1">
      <c r="A27" s="8" t="s">
        <v>45</v>
      </c>
      <c r="B27" s="33" t="s">
        <v>20</v>
      </c>
      <c r="C27" s="24">
        <f>D27+E27+F27</f>
        <v>1000000</v>
      </c>
      <c r="D27" s="24"/>
      <c r="E27" s="24"/>
      <c r="F27" s="24">
        <v>1000000</v>
      </c>
      <c r="G27" s="24">
        <f>H27+I27+J27</f>
        <v>0</v>
      </c>
      <c r="H27" s="24"/>
      <c r="I27" s="24"/>
      <c r="J27" s="24"/>
      <c r="K27" s="20"/>
      <c r="L27" s="4"/>
    </row>
    <row r="28" spans="1:12" ht="63.75" customHeight="1">
      <c r="A28" s="9" t="s">
        <v>43</v>
      </c>
      <c r="B28" s="33" t="s">
        <v>20</v>
      </c>
      <c r="C28" s="24">
        <f>D28+E28+F28</f>
        <v>70000000</v>
      </c>
      <c r="D28" s="25"/>
      <c r="E28" s="25">
        <v>35000000</v>
      </c>
      <c r="F28" s="25">
        <v>35000000</v>
      </c>
      <c r="G28" s="24">
        <f>H28+I28+J28</f>
        <v>0</v>
      </c>
      <c r="H28" s="25"/>
      <c r="I28" s="25"/>
      <c r="J28" s="25"/>
      <c r="K28" s="25">
        <f t="shared" si="1"/>
        <v>-70000000</v>
      </c>
      <c r="L28" s="12">
        <f t="shared" si="2"/>
        <v>0</v>
      </c>
    </row>
    <row r="29" spans="1:12" ht="18" customHeight="1">
      <c r="A29" s="11" t="s">
        <v>10</v>
      </c>
      <c r="B29" s="34"/>
      <c r="C29" s="27">
        <f>C30+C39</f>
        <v>184000000</v>
      </c>
      <c r="D29" s="27">
        <f aca="true" t="shared" si="9" ref="D29:J29">D30+D39</f>
        <v>0</v>
      </c>
      <c r="E29" s="27">
        <f t="shared" si="9"/>
        <v>36000000</v>
      </c>
      <c r="F29" s="27">
        <f t="shared" si="9"/>
        <v>148000000</v>
      </c>
      <c r="G29" s="27">
        <f t="shared" si="9"/>
        <v>3611641</v>
      </c>
      <c r="H29" s="27">
        <f t="shared" si="9"/>
        <v>0</v>
      </c>
      <c r="I29" s="27">
        <f t="shared" si="9"/>
        <v>0</v>
      </c>
      <c r="J29" s="27">
        <f t="shared" si="9"/>
        <v>3611641</v>
      </c>
      <c r="K29" s="27">
        <f t="shared" si="1"/>
        <v>-180388359</v>
      </c>
      <c r="L29" s="13">
        <f t="shared" si="2"/>
        <v>1.9628483695652172</v>
      </c>
    </row>
    <row r="30" spans="1:12" ht="18" customHeight="1">
      <c r="A30" s="7" t="s">
        <v>7</v>
      </c>
      <c r="B30" s="18"/>
      <c r="C30" s="26">
        <f>C31+C32+C33+C34+C35+C36+C37+C38</f>
        <v>182000000</v>
      </c>
      <c r="D30" s="26">
        <f aca="true" t="shared" si="10" ref="D30:J30">D31+D32+D33+D34+D35+D36+D37+D38</f>
        <v>0</v>
      </c>
      <c r="E30" s="26">
        <f t="shared" si="10"/>
        <v>36000000</v>
      </c>
      <c r="F30" s="26">
        <f t="shared" si="10"/>
        <v>146000000</v>
      </c>
      <c r="G30" s="26">
        <f t="shared" si="10"/>
        <v>3611641</v>
      </c>
      <c r="H30" s="26">
        <f t="shared" si="10"/>
        <v>0</v>
      </c>
      <c r="I30" s="26">
        <f t="shared" si="10"/>
        <v>0</v>
      </c>
      <c r="J30" s="26">
        <f t="shared" si="10"/>
        <v>3611641</v>
      </c>
      <c r="K30" s="26">
        <f t="shared" si="1"/>
        <v>-178388359</v>
      </c>
      <c r="L30" s="31">
        <f t="shared" si="2"/>
        <v>1.984418131868132</v>
      </c>
    </row>
    <row r="31" spans="1:12" ht="83.25" customHeight="1">
      <c r="A31" s="8" t="s">
        <v>47</v>
      </c>
      <c r="B31" s="33" t="s">
        <v>20</v>
      </c>
      <c r="C31" s="25">
        <f aca="true" t="shared" si="11" ref="C31:C38">D31+E31+F31</f>
        <v>36000000</v>
      </c>
      <c r="D31" s="25"/>
      <c r="E31" s="25">
        <v>18000000</v>
      </c>
      <c r="F31" s="25">
        <v>18000000</v>
      </c>
      <c r="G31" s="25">
        <f aca="true" t="shared" si="12" ref="G31:G38">H31+I31+J31</f>
        <v>0</v>
      </c>
      <c r="H31" s="25"/>
      <c r="I31" s="25"/>
      <c r="J31" s="25"/>
      <c r="K31" s="25">
        <f t="shared" si="1"/>
        <v>-36000000</v>
      </c>
      <c r="L31" s="12">
        <f t="shared" si="2"/>
        <v>0</v>
      </c>
    </row>
    <row r="32" spans="1:12" ht="100.5" customHeight="1">
      <c r="A32" s="8" t="s">
        <v>48</v>
      </c>
      <c r="B32" s="33" t="s">
        <v>20</v>
      </c>
      <c r="C32" s="25">
        <f t="shared" si="11"/>
        <v>48000000</v>
      </c>
      <c r="D32" s="25"/>
      <c r="E32" s="25">
        <v>18000000</v>
      </c>
      <c r="F32" s="25">
        <v>30000000</v>
      </c>
      <c r="G32" s="25">
        <f t="shared" si="12"/>
        <v>0</v>
      </c>
      <c r="H32" s="25"/>
      <c r="I32" s="25"/>
      <c r="J32" s="25"/>
      <c r="K32" s="25">
        <f t="shared" si="1"/>
        <v>-48000000</v>
      </c>
      <c r="L32" s="12">
        <f t="shared" si="2"/>
        <v>0</v>
      </c>
    </row>
    <row r="33" spans="1:12" ht="72" customHeight="1">
      <c r="A33" s="8" t="s">
        <v>49</v>
      </c>
      <c r="B33" s="33" t="s">
        <v>20</v>
      </c>
      <c r="C33" s="25">
        <f t="shared" si="11"/>
        <v>10000000</v>
      </c>
      <c r="D33" s="25"/>
      <c r="E33" s="25"/>
      <c r="F33" s="25">
        <v>10000000</v>
      </c>
      <c r="G33" s="25">
        <f t="shared" si="12"/>
        <v>0</v>
      </c>
      <c r="H33" s="25"/>
      <c r="I33" s="25"/>
      <c r="J33" s="25"/>
      <c r="K33" s="25">
        <f t="shared" si="1"/>
        <v>-10000000</v>
      </c>
      <c r="L33" s="12">
        <f t="shared" si="2"/>
        <v>0</v>
      </c>
    </row>
    <row r="34" spans="1:12" ht="113.25" customHeight="1">
      <c r="A34" s="8" t="s">
        <v>50</v>
      </c>
      <c r="B34" s="33" t="s">
        <v>20</v>
      </c>
      <c r="C34" s="25">
        <f t="shared" si="11"/>
        <v>20000000</v>
      </c>
      <c r="D34" s="25"/>
      <c r="E34" s="25"/>
      <c r="F34" s="25">
        <v>20000000</v>
      </c>
      <c r="G34" s="25">
        <f t="shared" si="12"/>
        <v>0</v>
      </c>
      <c r="H34" s="25"/>
      <c r="I34" s="25"/>
      <c r="J34" s="25"/>
      <c r="K34" s="25">
        <f t="shared" si="1"/>
        <v>-20000000</v>
      </c>
      <c r="L34" s="12">
        <f t="shared" si="2"/>
        <v>0</v>
      </c>
    </row>
    <row r="35" spans="1:12" ht="63.75" customHeight="1">
      <c r="A35" s="8" t="s">
        <v>51</v>
      </c>
      <c r="B35" s="33" t="s">
        <v>20</v>
      </c>
      <c r="C35" s="25">
        <f t="shared" si="11"/>
        <v>20000000</v>
      </c>
      <c r="D35" s="25"/>
      <c r="E35" s="25"/>
      <c r="F35" s="25">
        <v>20000000</v>
      </c>
      <c r="G35" s="25">
        <f t="shared" si="12"/>
        <v>3611641</v>
      </c>
      <c r="H35" s="25"/>
      <c r="I35" s="25"/>
      <c r="J35" s="25">
        <v>3611641</v>
      </c>
      <c r="K35" s="25">
        <f t="shared" si="1"/>
        <v>-16388359</v>
      </c>
      <c r="L35" s="12">
        <f t="shared" si="2"/>
        <v>18.058205</v>
      </c>
    </row>
    <row r="36" spans="1:12" ht="63" customHeight="1">
      <c r="A36" s="8" t="s">
        <v>52</v>
      </c>
      <c r="B36" s="33" t="s">
        <v>20</v>
      </c>
      <c r="C36" s="25">
        <f t="shared" si="11"/>
        <v>30000000</v>
      </c>
      <c r="D36" s="25"/>
      <c r="E36" s="25"/>
      <c r="F36" s="25">
        <v>30000000</v>
      </c>
      <c r="G36" s="25">
        <f t="shared" si="12"/>
        <v>0</v>
      </c>
      <c r="H36" s="25"/>
      <c r="I36" s="25"/>
      <c r="J36" s="25"/>
      <c r="K36" s="25">
        <f t="shared" si="1"/>
        <v>-30000000</v>
      </c>
      <c r="L36" s="12">
        <f t="shared" si="2"/>
        <v>0</v>
      </c>
    </row>
    <row r="37" spans="1:12" ht="69" customHeight="1">
      <c r="A37" s="8" t="s">
        <v>53</v>
      </c>
      <c r="B37" s="33" t="s">
        <v>20</v>
      </c>
      <c r="C37" s="25">
        <f t="shared" si="11"/>
        <v>15000000</v>
      </c>
      <c r="D37" s="25"/>
      <c r="E37" s="25"/>
      <c r="F37" s="25">
        <v>15000000</v>
      </c>
      <c r="G37" s="25">
        <f t="shared" si="12"/>
        <v>0</v>
      </c>
      <c r="H37" s="25"/>
      <c r="I37" s="25"/>
      <c r="J37" s="25"/>
      <c r="K37" s="25">
        <f t="shared" si="1"/>
        <v>-15000000</v>
      </c>
      <c r="L37" s="12">
        <f t="shared" si="2"/>
        <v>0</v>
      </c>
    </row>
    <row r="38" spans="1:12" ht="66.75" customHeight="1">
      <c r="A38" s="8" t="s">
        <v>28</v>
      </c>
      <c r="B38" s="33" t="s">
        <v>20</v>
      </c>
      <c r="C38" s="25">
        <f t="shared" si="11"/>
        <v>3000000</v>
      </c>
      <c r="D38" s="25"/>
      <c r="E38" s="25"/>
      <c r="F38" s="25">
        <v>3000000</v>
      </c>
      <c r="G38" s="25">
        <f t="shared" si="12"/>
        <v>0</v>
      </c>
      <c r="H38" s="25"/>
      <c r="I38" s="25"/>
      <c r="J38" s="32"/>
      <c r="K38" s="25">
        <f t="shared" si="1"/>
        <v>-3000000</v>
      </c>
      <c r="L38" s="12">
        <f t="shared" si="2"/>
        <v>0</v>
      </c>
    </row>
    <row r="39" spans="1:12" ht="29.25" customHeight="1">
      <c r="A39" s="10" t="s">
        <v>26</v>
      </c>
      <c r="B39" s="33"/>
      <c r="C39" s="25">
        <f>C40+C41</f>
        <v>2000000</v>
      </c>
      <c r="D39" s="25">
        <f aca="true" t="shared" si="13" ref="D39:J39">D40+D41</f>
        <v>0</v>
      </c>
      <c r="E39" s="25">
        <f t="shared" si="13"/>
        <v>0</v>
      </c>
      <c r="F39" s="25">
        <f t="shared" si="13"/>
        <v>2000000</v>
      </c>
      <c r="G39" s="25">
        <f t="shared" si="13"/>
        <v>0</v>
      </c>
      <c r="H39" s="25">
        <f t="shared" si="13"/>
        <v>0</v>
      </c>
      <c r="I39" s="25">
        <f t="shared" si="13"/>
        <v>0</v>
      </c>
      <c r="J39" s="25">
        <f t="shared" si="13"/>
        <v>0</v>
      </c>
      <c r="K39" s="25">
        <f t="shared" si="1"/>
        <v>-2000000</v>
      </c>
      <c r="L39" s="12">
        <f t="shared" si="2"/>
        <v>0</v>
      </c>
    </row>
    <row r="40" spans="1:12" ht="49.5" customHeight="1">
      <c r="A40" s="9" t="s">
        <v>54</v>
      </c>
      <c r="B40" s="33" t="s">
        <v>20</v>
      </c>
      <c r="C40" s="25">
        <f>D40+E40+F40</f>
        <v>1000000</v>
      </c>
      <c r="D40" s="25"/>
      <c r="E40" s="25"/>
      <c r="F40" s="25">
        <v>1000000</v>
      </c>
      <c r="G40" s="25"/>
      <c r="H40" s="25"/>
      <c r="I40" s="25"/>
      <c r="J40" s="25"/>
      <c r="K40" s="25"/>
      <c r="L40" s="12"/>
    </row>
    <row r="41" spans="1:12" ht="52.5" customHeight="1">
      <c r="A41" s="9" t="s">
        <v>55</v>
      </c>
      <c r="B41" s="33" t="s">
        <v>20</v>
      </c>
      <c r="C41" s="25">
        <f>C42</f>
        <v>1000000</v>
      </c>
      <c r="D41" s="25">
        <f aca="true" t="shared" si="14" ref="D41:J41">D42</f>
        <v>0</v>
      </c>
      <c r="E41" s="25">
        <f t="shared" si="14"/>
        <v>0</v>
      </c>
      <c r="F41" s="25">
        <f t="shared" si="14"/>
        <v>1000000</v>
      </c>
      <c r="G41" s="25">
        <f t="shared" si="14"/>
        <v>0</v>
      </c>
      <c r="H41" s="25">
        <f t="shared" si="14"/>
        <v>0</v>
      </c>
      <c r="I41" s="25">
        <f t="shared" si="14"/>
        <v>0</v>
      </c>
      <c r="J41" s="25">
        <f t="shared" si="14"/>
        <v>0</v>
      </c>
      <c r="K41" s="25"/>
      <c r="L41" s="12"/>
    </row>
    <row r="42" spans="1:12" ht="49.5" customHeight="1">
      <c r="A42" s="9" t="s">
        <v>56</v>
      </c>
      <c r="B42" s="33" t="s">
        <v>20</v>
      </c>
      <c r="C42" s="25">
        <f>D42+E42+F42</f>
        <v>1000000</v>
      </c>
      <c r="D42" s="25"/>
      <c r="E42" s="25"/>
      <c r="F42" s="25">
        <v>1000000</v>
      </c>
      <c r="G42" s="25">
        <f>H42+I42+J42</f>
        <v>0</v>
      </c>
      <c r="H42" s="25"/>
      <c r="I42" s="25"/>
      <c r="J42" s="25"/>
      <c r="K42" s="25">
        <f t="shared" si="1"/>
        <v>-1000000</v>
      </c>
      <c r="L42" s="12">
        <f t="shared" si="2"/>
        <v>0</v>
      </c>
    </row>
    <row r="43" spans="1:12" ht="35.25" customHeight="1">
      <c r="A43" s="6" t="s">
        <v>23</v>
      </c>
      <c r="B43" s="6"/>
      <c r="C43" s="27">
        <f>C44</f>
        <v>30000000</v>
      </c>
      <c r="D43" s="27">
        <f aca="true" t="shared" si="15" ref="D43:J43">D44</f>
        <v>0</v>
      </c>
      <c r="E43" s="27">
        <f t="shared" si="15"/>
        <v>0</v>
      </c>
      <c r="F43" s="27">
        <f t="shared" si="15"/>
        <v>30000000</v>
      </c>
      <c r="G43" s="27">
        <f t="shared" si="15"/>
        <v>0</v>
      </c>
      <c r="H43" s="27">
        <f t="shared" si="15"/>
        <v>0</v>
      </c>
      <c r="I43" s="27">
        <f t="shared" si="15"/>
        <v>0</v>
      </c>
      <c r="J43" s="27">
        <f t="shared" si="15"/>
        <v>0</v>
      </c>
      <c r="K43" s="27">
        <f t="shared" si="1"/>
        <v>-30000000</v>
      </c>
      <c r="L43" s="13">
        <f t="shared" si="2"/>
        <v>0</v>
      </c>
    </row>
    <row r="44" spans="1:12" ht="27" customHeight="1">
      <c r="A44" s="7" t="s">
        <v>24</v>
      </c>
      <c r="B44" s="33"/>
      <c r="C44" s="26">
        <f>C45+C46</f>
        <v>30000000</v>
      </c>
      <c r="D44" s="26">
        <f aca="true" t="shared" si="16" ref="D44:J44">D45+D46</f>
        <v>0</v>
      </c>
      <c r="E44" s="26">
        <f t="shared" si="16"/>
        <v>0</v>
      </c>
      <c r="F44" s="26">
        <f t="shared" si="16"/>
        <v>30000000</v>
      </c>
      <c r="G44" s="26">
        <f t="shared" si="16"/>
        <v>0</v>
      </c>
      <c r="H44" s="26">
        <f t="shared" si="16"/>
        <v>0</v>
      </c>
      <c r="I44" s="26">
        <f t="shared" si="16"/>
        <v>0</v>
      </c>
      <c r="J44" s="26">
        <f t="shared" si="16"/>
        <v>0</v>
      </c>
      <c r="K44" s="26">
        <f t="shared" si="1"/>
        <v>-30000000</v>
      </c>
      <c r="L44" s="31">
        <f t="shared" si="2"/>
        <v>0</v>
      </c>
    </row>
    <row r="45" spans="1:12" ht="63.75" customHeight="1">
      <c r="A45" s="8" t="s">
        <v>58</v>
      </c>
      <c r="B45" s="33" t="s">
        <v>20</v>
      </c>
      <c r="C45" s="25">
        <f>D45+E45+F45</f>
        <v>10000000</v>
      </c>
      <c r="D45" s="25"/>
      <c r="E45" s="25"/>
      <c r="F45" s="25">
        <v>10000000</v>
      </c>
      <c r="G45" s="25">
        <f>H45+I45+J45</f>
        <v>0</v>
      </c>
      <c r="H45" s="25"/>
      <c r="I45" s="25"/>
      <c r="J45" s="25"/>
      <c r="K45" s="25">
        <f t="shared" si="1"/>
        <v>-10000000</v>
      </c>
      <c r="L45" s="12">
        <f t="shared" si="2"/>
        <v>0</v>
      </c>
    </row>
    <row r="46" spans="1:12" ht="63.75" customHeight="1">
      <c r="A46" s="36" t="s">
        <v>57</v>
      </c>
      <c r="B46" s="33" t="s">
        <v>20</v>
      </c>
      <c r="C46" s="25">
        <f>D46+E46+F46</f>
        <v>20000000</v>
      </c>
      <c r="D46" s="25"/>
      <c r="E46" s="25"/>
      <c r="F46" s="25">
        <v>20000000</v>
      </c>
      <c r="G46" s="25"/>
      <c r="H46" s="25"/>
      <c r="I46" s="25"/>
      <c r="J46" s="25"/>
      <c r="K46" s="25"/>
      <c r="L46" s="12"/>
    </row>
    <row r="47" spans="1:12" s="5" customFormat="1" ht="33.75" customHeight="1">
      <c r="A47" s="6" t="s">
        <v>11</v>
      </c>
      <c r="B47" s="6"/>
      <c r="C47" s="27">
        <f aca="true" t="shared" si="17" ref="C47:J47">C9+C20+C29+C43</f>
        <v>410000000</v>
      </c>
      <c r="D47" s="27">
        <f t="shared" si="17"/>
        <v>0</v>
      </c>
      <c r="E47" s="27">
        <f t="shared" si="17"/>
        <v>71000000</v>
      </c>
      <c r="F47" s="27">
        <f t="shared" si="17"/>
        <v>339000000</v>
      </c>
      <c r="G47" s="27">
        <f t="shared" si="17"/>
        <v>3611641</v>
      </c>
      <c r="H47" s="27">
        <f t="shared" si="17"/>
        <v>0</v>
      </c>
      <c r="I47" s="27">
        <f t="shared" si="17"/>
        <v>0</v>
      </c>
      <c r="J47" s="27">
        <f t="shared" si="17"/>
        <v>3611641</v>
      </c>
      <c r="K47" s="27">
        <f t="shared" si="1"/>
        <v>-406388359</v>
      </c>
      <c r="L47" s="13">
        <f t="shared" si="2"/>
        <v>0.8808880487804878</v>
      </c>
    </row>
    <row r="49" spans="1:7" ht="17.25" customHeight="1">
      <c r="A49" s="39" t="s">
        <v>14</v>
      </c>
      <c r="F49" s="40" t="s">
        <v>29</v>
      </c>
      <c r="G49" s="40"/>
    </row>
    <row r="50" ht="33" customHeight="1">
      <c r="A50" s="1" t="s">
        <v>22</v>
      </c>
    </row>
    <row r="51" ht="15">
      <c r="B51" s="17"/>
    </row>
  </sheetData>
  <sheetProtection/>
  <mergeCells count="15">
    <mergeCell ref="L5:L6"/>
    <mergeCell ref="C6:C7"/>
    <mergeCell ref="D6:F6"/>
    <mergeCell ref="G6:G7"/>
    <mergeCell ref="H6:J6"/>
    <mergeCell ref="F49:G49"/>
    <mergeCell ref="A1:L1"/>
    <mergeCell ref="A2:L2"/>
    <mergeCell ref="A3:F3"/>
    <mergeCell ref="A4:L4"/>
    <mergeCell ref="A5:A7"/>
    <mergeCell ref="B5:B7"/>
    <mergeCell ref="C5:F5"/>
    <mergeCell ref="G5:J5"/>
    <mergeCell ref="K5:K6"/>
  </mergeCells>
  <printOptions/>
  <pageMargins left="0.7874015748031497" right="0.15748031496062992" top="0.15748031496062992" bottom="0.15748031496062992" header="0.4724409448818898" footer="0.2362204724409449"/>
  <pageSetup fitToHeight="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pressa3</cp:lastModifiedBy>
  <cp:lastPrinted>2013-02-01T12:36:31Z</cp:lastPrinted>
  <dcterms:created xsi:type="dcterms:W3CDTF">2007-01-23T06:19:47Z</dcterms:created>
  <dcterms:modified xsi:type="dcterms:W3CDTF">2013-02-06T04:03:35Z</dcterms:modified>
  <cp:category/>
  <cp:version/>
  <cp:contentType/>
  <cp:contentStatus/>
</cp:coreProperties>
</file>